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Calculo" sheetId="1" r:id="rId1"/>
    <sheet name="Vlr_Faturamento" sheetId="2" r:id="rId2"/>
    <sheet name="Vlr_Funcionario" sheetId="3" r:id="rId3"/>
    <sheet name="Impostos_Outros" sheetId="4" r:id="rId4"/>
  </sheets>
  <definedNames/>
  <calcPr fullCalcOnLoad="1"/>
</workbook>
</file>

<file path=xl/sharedStrings.xml><?xml version="1.0" encoding="utf-8"?>
<sst xmlns="http://schemas.openxmlformats.org/spreadsheetml/2006/main" count="140" uniqueCount="79">
  <si>
    <t>Variável</t>
  </si>
  <si>
    <t>Valor</t>
  </si>
  <si>
    <t>Tipo de Conteúdo</t>
  </si>
  <si>
    <t>De</t>
  </si>
  <si>
    <t>Até</t>
  </si>
  <si>
    <t>Valor da variável</t>
  </si>
  <si>
    <t>% Faturam</t>
  </si>
  <si>
    <t>Valor p/ func</t>
  </si>
  <si>
    <t>Número de trabalhadores formais (Inclusive Sócio/Pro-Labore)</t>
  </si>
  <si>
    <t>Valor em R$ mensal (Vendas + Serviços)</t>
  </si>
  <si>
    <t>"S" ou "N" (Sim ou Não)</t>
  </si>
  <si>
    <t>Número de contas bancárias abertas em nome da empresa</t>
  </si>
  <si>
    <t>Faturamento:</t>
  </si>
  <si>
    <t>Trabalhadores:</t>
  </si>
  <si>
    <t>Filiais em SP (UF):</t>
  </si>
  <si>
    <t>Aceita Cartão de Débito / Crédito?</t>
  </si>
  <si>
    <t>Quantidade de Contas Bancárias:</t>
  </si>
  <si>
    <t>Operações de desconto de recebíveis?</t>
  </si>
  <si>
    <t>Possui tributos em atraso parcelados?</t>
  </si>
  <si>
    <t>Possui débitos tributários inscritos?</t>
  </si>
  <si>
    <t>Participa de licitação com órgãos públicos?</t>
  </si>
  <si>
    <t>Possui Motoristas, Açougueiros, Padeiros,</t>
  </si>
  <si>
    <t>Costureiras, Lavadeiras ou Passadeiras?</t>
  </si>
  <si>
    <t xml:space="preserve">Possui Pedreiro, Eletricista, Servente de </t>
  </si>
  <si>
    <t>Pedreiro, Pintor, Carpinteiro ou afins?</t>
  </si>
  <si>
    <t>Realiza importação ou exportação?</t>
  </si>
  <si>
    <t>Possui atividade industrial?</t>
  </si>
  <si>
    <t>Possui balcão de televendas/telemarketing?</t>
  </si>
  <si>
    <t>Atividade de Factoring/Lotérica ou Consórcio?</t>
  </si>
  <si>
    <t>Possui pessoa habilitada a operar computador</t>
  </si>
  <si>
    <t>para emitir Notas Fiscais e outros controles?</t>
  </si>
  <si>
    <t>Possui sistema informatizado de faturamento?</t>
  </si>
  <si>
    <t>Possui sistema informatizado de estoques?</t>
  </si>
  <si>
    <t>Possui advogado ou profissional de direito?</t>
  </si>
  <si>
    <t>Possui digitadores de lançamentos?</t>
  </si>
  <si>
    <t>Disposto a implantar integração de sistemas</t>
  </si>
  <si>
    <t>Caberá ao escritório os registros/licenciamentos</t>
  </si>
  <si>
    <t>Peso S</t>
  </si>
  <si>
    <t>Peso N</t>
  </si>
  <si>
    <t>Peso Qtd</t>
  </si>
  <si>
    <t>Simples Nacional?</t>
  </si>
  <si>
    <t>Lucro Real?</t>
  </si>
  <si>
    <t>Valor Mensal dos Honorários Calculado:</t>
  </si>
  <si>
    <t>Valor decidido pela faixa de faturamento:</t>
  </si>
  <si>
    <t>Valor decidido pelo número de trabalhadores:</t>
  </si>
  <si>
    <t>Valor decidido pelas demais variáveis:</t>
  </si>
  <si>
    <t>Ecommerce (Vende somente pela internet)?</t>
  </si>
  <si>
    <t>Possui Motoboys dentre os funcionários?</t>
  </si>
  <si>
    <t>Valor do Peso em %</t>
  </si>
  <si>
    <t>S</t>
  </si>
  <si>
    <t>N</t>
  </si>
  <si>
    <t>Disponibiliza Certificado Digital A-3 para o Escritório?</t>
  </si>
  <si>
    <t>Fornece arquivos XML de entradas e saídas?</t>
  </si>
  <si>
    <t>Possui boletim de Caixa Informatizado?</t>
  </si>
  <si>
    <t>Valor Total mensal (12 parcelas por ano):</t>
  </si>
  <si>
    <t>Impostos e tarifa de boleto bancário:</t>
  </si>
  <si>
    <t>Tributo</t>
  </si>
  <si>
    <t>Percentual</t>
  </si>
  <si>
    <t>Encargo fixo</t>
  </si>
  <si>
    <t>Simples Nacional</t>
  </si>
  <si>
    <t>ISSQN</t>
  </si>
  <si>
    <t>Boleto Bancário</t>
  </si>
  <si>
    <t>Total:</t>
  </si>
  <si>
    <t>Lucro Presumido ou Imune/Isenta?</t>
  </si>
  <si>
    <t>Planilha usada para cálculo geral - Orçamentos gerais</t>
  </si>
  <si>
    <t>*** Sempre reavaliada de 6 em 6 meses ***</t>
  </si>
  <si>
    <t>Entidade S/ Fins Lucr (Rotary, Maçonaria, Sta Casa, Lar etc)</t>
  </si>
  <si>
    <t>.</t>
  </si>
  <si>
    <t>de Sefaz, RFB, Prefeitura Municipal, e, em carater colaborativo, em</t>
  </si>
  <si>
    <t>Filiais em MS (UF):</t>
  </si>
  <si>
    <t>Faixas 2024:</t>
  </si>
  <si>
    <t>IPCA acum. 2023/2024:</t>
  </si>
  <si>
    <r>
      <t>Nic.Br, INPI, Conselhos profissionais e outros (</t>
    </r>
    <r>
      <rPr>
        <b/>
        <sz val="9"/>
        <rFont val="Arial"/>
        <family val="2"/>
      </rPr>
      <t>Ver disponibilidade</t>
    </r>
    <r>
      <rPr>
        <sz val="9"/>
        <rFont val="Arial"/>
        <family val="2"/>
      </rPr>
      <t>)?</t>
    </r>
  </si>
  <si>
    <t xml:space="preserve">                       </t>
  </si>
  <si>
    <t xml:space="preserve">PREENCHA APENAS OS CAMPOS ROXOS                               </t>
  </si>
  <si>
    <r>
      <t>Filiais em MS (UF) (</t>
    </r>
    <r>
      <rPr>
        <b/>
        <sz val="9"/>
        <color indexed="8"/>
        <rFont val="Arial"/>
        <family val="2"/>
      </rPr>
      <t>Acresc 20%</t>
    </r>
    <r>
      <rPr>
        <sz val="9"/>
        <rFont val="Arial"/>
        <family val="2"/>
      </rPr>
      <t>)</t>
    </r>
  </si>
  <si>
    <r>
      <t>Número de estabelecimentos filiais no Estado de SP (</t>
    </r>
    <r>
      <rPr>
        <b/>
        <sz val="9"/>
        <color indexed="8"/>
        <rFont val="Arial"/>
        <family val="2"/>
      </rPr>
      <t>Acresc 10%</t>
    </r>
    <r>
      <rPr>
        <sz val="9"/>
        <color indexed="8"/>
        <rFont val="Arial"/>
        <family val="2"/>
      </rPr>
      <t>)</t>
    </r>
  </si>
  <si>
    <t>Ecommerce (Vende, também, pela internet)?</t>
  </si>
  <si>
    <t>Gerenciais e contábil (DDO ERP)?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</si>
</sst>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3"/>
      <name val="Arial"/>
      <family val="2"/>
    </font>
    <font>
      <u val="single"/>
      <sz val="10"/>
      <color indexed="5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sz val="13"/>
      <color indexed="54"/>
      <name val="Arial"/>
      <family val="2"/>
    </font>
    <font>
      <sz val="10"/>
      <color indexed="8"/>
      <name val="Arial"/>
      <family val="2"/>
    </font>
    <font>
      <sz val="9"/>
      <color indexed="2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3" tint="0.39998000860214233"/>
      <name val="Arial"/>
      <family val="2"/>
    </font>
    <font>
      <b/>
      <sz val="13"/>
      <color rgb="FF4C59A7"/>
      <name val="Arial"/>
      <family val="2"/>
    </font>
    <font>
      <sz val="10"/>
      <color theme="1"/>
      <name val="Arial"/>
      <family val="2"/>
    </font>
    <font>
      <sz val="9"/>
      <color theme="0" tint="-0.0499799996614456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C59A7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4" fontId="0" fillId="0" borderId="0" xfId="51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6" applyFont="1" applyAlignment="1">
      <alignment/>
    </xf>
    <xf numFmtId="0" fontId="53" fillId="0" borderId="0" xfId="0" applyFont="1" applyAlignment="1">
      <alignment/>
    </xf>
    <xf numFmtId="43" fontId="0" fillId="0" borderId="0" xfId="0" applyNumberFormat="1" applyAlignment="1">
      <alignment/>
    </xf>
    <xf numFmtId="170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170" fontId="3" fillId="33" borderId="13" xfId="46" applyFont="1" applyFill="1" applyBorder="1" applyAlignment="1">
      <alignment horizontal="center"/>
    </xf>
    <xf numFmtId="170" fontId="3" fillId="33" borderId="12" xfId="46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70" fontId="3" fillId="33" borderId="0" xfId="0" applyNumberFormat="1" applyFont="1" applyFill="1" applyAlignment="1">
      <alignment/>
    </xf>
    <xf numFmtId="10" fontId="3" fillId="33" borderId="0" xfId="0" applyNumberFormat="1" applyFont="1" applyFill="1" applyAlignment="1">
      <alignment/>
    </xf>
    <xf numFmtId="170" fontId="55" fillId="33" borderId="0" xfId="46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43" fontId="3" fillId="34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54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170" fontId="56" fillId="34" borderId="0" xfId="46" applyFont="1" applyFill="1" applyAlignment="1">
      <alignment/>
    </xf>
    <xf numFmtId="170" fontId="57" fillId="35" borderId="0" xfId="0" applyNumberFormat="1" applyFont="1" applyFill="1" applyAlignment="1">
      <alignment/>
    </xf>
    <xf numFmtId="170" fontId="3" fillId="35" borderId="0" xfId="46" applyFont="1" applyFill="1" applyAlignment="1">
      <alignment/>
    </xf>
    <xf numFmtId="0" fontId="3" fillId="33" borderId="0" xfId="0" applyFont="1" applyFill="1" applyAlignment="1">
      <alignment wrapText="1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 wrapText="1"/>
    </xf>
    <xf numFmtId="0" fontId="56" fillId="34" borderId="4" xfId="50" applyFont="1" applyFill="1" applyAlignment="1">
      <alignment horizontal="center" wrapText="1"/>
    </xf>
    <xf numFmtId="170" fontId="60" fillId="33" borderId="0" xfId="0" applyNumberFormat="1" applyFont="1" applyFill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0</xdr:rowOff>
    </xdr:from>
    <xdr:to>
      <xdr:col>0</xdr:col>
      <xdr:colOff>3028950</xdr:colOff>
      <xdr:row>5</xdr:row>
      <xdr:rowOff>47625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2390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4"/>
  <sheetViews>
    <sheetView tabSelected="1" zoomScalePageLayoutView="0" workbookViewId="0" topLeftCell="A20">
      <selection activeCell="A35" sqref="A35"/>
    </sheetView>
  </sheetViews>
  <sheetFormatPr defaultColWidth="9.140625" defaultRowHeight="12.75"/>
  <cols>
    <col min="1" max="1" width="55.57421875" style="9" customWidth="1"/>
    <col min="2" max="2" width="17.57421875" style="9" customWidth="1"/>
    <col min="3" max="3" width="54.28125" style="9" customWidth="1"/>
    <col min="4" max="4" width="9.57421875" style="9" customWidth="1"/>
    <col min="5" max="6" width="9.28125" style="9" customWidth="1"/>
    <col min="7" max="7" width="8.7109375" style="9" customWidth="1"/>
    <col min="8" max="9" width="9.57421875" style="9" bestFit="1" customWidth="1"/>
    <col min="10" max="10" width="10.8515625" style="9" bestFit="1" customWidth="1"/>
    <col min="11" max="11" width="11.7109375" style="9" bestFit="1" customWidth="1"/>
    <col min="12" max="17" width="9.57421875" style="9" bestFit="1" customWidth="1"/>
    <col min="18" max="18" width="11.8515625" style="9" bestFit="1" customWidth="1"/>
    <col min="19" max="19" width="9.57421875" style="9" bestFit="1" customWidth="1"/>
    <col min="20" max="24" width="9.421875" style="9" bestFit="1" customWidth="1"/>
    <col min="25" max="16384" width="9.140625" style="9" customWidth="1"/>
  </cols>
  <sheetData>
    <row r="1" spans="1:8" ht="12">
      <c r="A1" s="39"/>
      <c r="B1" s="18"/>
      <c r="C1" s="18"/>
      <c r="D1" s="18"/>
      <c r="E1" s="18"/>
      <c r="F1" s="18"/>
      <c r="G1" s="18"/>
      <c r="H1" s="30"/>
    </row>
    <row r="2" spans="1:8" ht="12.75">
      <c r="A2" s="18"/>
      <c r="B2" s="41" t="s">
        <v>73</v>
      </c>
      <c r="C2" s="19" t="s">
        <v>64</v>
      </c>
      <c r="D2" s="20"/>
      <c r="E2" s="18"/>
      <c r="F2" s="18"/>
      <c r="G2" s="18"/>
      <c r="H2" s="30"/>
    </row>
    <row r="3" spans="1:8" ht="36">
      <c r="A3" s="40"/>
      <c r="B3" s="42" t="s">
        <v>74</v>
      </c>
      <c r="C3" s="21" t="s">
        <v>65</v>
      </c>
      <c r="D3" s="22"/>
      <c r="E3" s="18"/>
      <c r="F3" s="18"/>
      <c r="G3" s="18"/>
      <c r="H3" s="30"/>
    </row>
    <row r="4" spans="1:8" ht="12">
      <c r="A4" s="18"/>
      <c r="B4" s="18"/>
      <c r="C4" s="18"/>
      <c r="D4" s="18"/>
      <c r="E4" s="18"/>
      <c r="F4" s="18"/>
      <c r="G4" s="18"/>
      <c r="H4" s="30"/>
    </row>
    <row r="5" spans="1:8" ht="36">
      <c r="A5" s="23" t="s">
        <v>0</v>
      </c>
      <c r="B5" s="23" t="s">
        <v>1</v>
      </c>
      <c r="C5" s="23" t="s">
        <v>2</v>
      </c>
      <c r="D5" s="23" t="s">
        <v>37</v>
      </c>
      <c r="E5" s="23" t="s">
        <v>38</v>
      </c>
      <c r="F5" s="23" t="s">
        <v>39</v>
      </c>
      <c r="G5" s="24" t="s">
        <v>48</v>
      </c>
      <c r="H5" s="30"/>
    </row>
    <row r="6" spans="1:8" ht="12">
      <c r="A6" s="18" t="s">
        <v>12</v>
      </c>
      <c r="B6" s="34">
        <v>0</v>
      </c>
      <c r="C6" s="18" t="s">
        <v>9</v>
      </c>
      <c r="D6" s="26"/>
      <c r="E6" s="26"/>
      <c r="F6" s="26"/>
      <c r="G6" s="18"/>
      <c r="H6" s="30"/>
    </row>
    <row r="7" spans="1:8" ht="12">
      <c r="A7" s="18" t="s">
        <v>13</v>
      </c>
      <c r="B7" s="35">
        <v>0</v>
      </c>
      <c r="C7" s="18" t="s">
        <v>8</v>
      </c>
      <c r="D7" s="26"/>
      <c r="E7" s="26"/>
      <c r="F7" s="26"/>
      <c r="G7" s="18"/>
      <c r="H7" s="30"/>
    </row>
    <row r="8" spans="1:8" ht="12">
      <c r="A8" s="18" t="s">
        <v>14</v>
      </c>
      <c r="B8" s="35">
        <v>0</v>
      </c>
      <c r="C8" s="18" t="s">
        <v>76</v>
      </c>
      <c r="D8" s="26"/>
      <c r="E8" s="26"/>
      <c r="F8" s="26">
        <f>10%*B8</f>
        <v>0</v>
      </c>
      <c r="G8" s="26">
        <f>F8</f>
        <v>0</v>
      </c>
      <c r="H8" s="30"/>
    </row>
    <row r="9" spans="1:8" ht="12">
      <c r="A9" s="18" t="s">
        <v>69</v>
      </c>
      <c r="B9" s="35">
        <v>0</v>
      </c>
      <c r="C9" s="18" t="s">
        <v>75</v>
      </c>
      <c r="D9" s="26"/>
      <c r="E9" s="26"/>
      <c r="F9" s="26">
        <f>20%*B9</f>
        <v>0</v>
      </c>
      <c r="G9" s="26">
        <f>F9</f>
        <v>0</v>
      </c>
      <c r="H9" s="30"/>
    </row>
    <row r="10" spans="1:8" ht="12">
      <c r="A10" s="18" t="s">
        <v>46</v>
      </c>
      <c r="B10" s="35" t="s">
        <v>50</v>
      </c>
      <c r="C10" s="18" t="s">
        <v>10</v>
      </c>
      <c r="D10" s="26">
        <v>0.01</v>
      </c>
      <c r="E10" s="26">
        <v>0</v>
      </c>
      <c r="F10" s="26"/>
      <c r="G10" s="26">
        <f>IF(B10="S",D10,E10)</f>
        <v>0</v>
      </c>
      <c r="H10" s="30"/>
    </row>
    <row r="11" spans="1:8" ht="12">
      <c r="A11" s="18" t="s">
        <v>77</v>
      </c>
      <c r="B11" s="35" t="s">
        <v>50</v>
      </c>
      <c r="C11" s="18" t="s">
        <v>10</v>
      </c>
      <c r="D11" s="26">
        <v>0.02</v>
      </c>
      <c r="E11" s="26">
        <v>0</v>
      </c>
      <c r="F11" s="26"/>
      <c r="G11" s="26">
        <f aca="true" t="shared" si="0" ref="G11:G44">IF(B11="S",D11,E11)</f>
        <v>0</v>
      </c>
      <c r="H11" s="30"/>
    </row>
    <row r="12" spans="1:8" ht="12">
      <c r="A12" s="18" t="s">
        <v>15</v>
      </c>
      <c r="B12" s="35" t="s">
        <v>50</v>
      </c>
      <c r="C12" s="18" t="s">
        <v>10</v>
      </c>
      <c r="D12" s="26">
        <v>0.02</v>
      </c>
      <c r="E12" s="26">
        <v>0</v>
      </c>
      <c r="F12" s="26"/>
      <c r="G12" s="26">
        <f t="shared" si="0"/>
        <v>0</v>
      </c>
      <c r="H12" s="30"/>
    </row>
    <row r="13" spans="1:8" ht="12">
      <c r="A13" s="18" t="s">
        <v>16</v>
      </c>
      <c r="B13" s="35">
        <v>1</v>
      </c>
      <c r="C13" s="18" t="s">
        <v>11</v>
      </c>
      <c r="D13" s="26"/>
      <c r="E13" s="26"/>
      <c r="F13" s="26">
        <f>1%*B13</f>
        <v>0.01</v>
      </c>
      <c r="G13" s="26">
        <f>F13</f>
        <v>0.01</v>
      </c>
      <c r="H13" s="30"/>
    </row>
    <row r="14" spans="1:8" ht="12">
      <c r="A14" s="18" t="s">
        <v>53</v>
      </c>
      <c r="B14" s="35" t="s">
        <v>49</v>
      </c>
      <c r="C14" s="18" t="s">
        <v>10</v>
      </c>
      <c r="D14" s="26">
        <v>0</v>
      </c>
      <c r="E14" s="26">
        <v>0.0217</v>
      </c>
      <c r="F14" s="26"/>
      <c r="G14" s="26">
        <f t="shared" si="0"/>
        <v>0</v>
      </c>
      <c r="H14" s="30"/>
    </row>
    <row r="15" spans="1:8" ht="12">
      <c r="A15" s="18" t="s">
        <v>17</v>
      </c>
      <c r="B15" s="35" t="s">
        <v>50</v>
      </c>
      <c r="C15" s="18" t="s">
        <v>10</v>
      </c>
      <c r="D15" s="26">
        <v>0</v>
      </c>
      <c r="E15" s="26">
        <v>-0.05</v>
      </c>
      <c r="F15" s="26"/>
      <c r="G15" s="26">
        <f t="shared" si="0"/>
        <v>-0.05</v>
      </c>
      <c r="H15" s="30"/>
    </row>
    <row r="16" spans="1:8" ht="12">
      <c r="A16" s="18" t="s">
        <v>18</v>
      </c>
      <c r="B16" s="35" t="s">
        <v>50</v>
      </c>
      <c r="C16" s="18" t="s">
        <v>10</v>
      </c>
      <c r="D16" s="26">
        <v>0</v>
      </c>
      <c r="E16" s="26">
        <v>-0.02</v>
      </c>
      <c r="F16" s="26"/>
      <c r="G16" s="26">
        <f t="shared" si="0"/>
        <v>-0.02</v>
      </c>
      <c r="H16" s="30"/>
    </row>
    <row r="17" spans="1:8" ht="12">
      <c r="A17" s="18" t="s">
        <v>19</v>
      </c>
      <c r="B17" s="35" t="s">
        <v>50</v>
      </c>
      <c r="C17" s="18" t="s">
        <v>10</v>
      </c>
      <c r="D17" s="26">
        <v>0.06</v>
      </c>
      <c r="E17" s="26">
        <v>0</v>
      </c>
      <c r="F17" s="26"/>
      <c r="G17" s="26">
        <f t="shared" si="0"/>
        <v>0</v>
      </c>
      <c r="H17" s="30"/>
    </row>
    <row r="18" spans="1:8" ht="12">
      <c r="A18" s="18" t="s">
        <v>20</v>
      </c>
      <c r="B18" s="35" t="s">
        <v>50</v>
      </c>
      <c r="C18" s="18" t="s">
        <v>10</v>
      </c>
      <c r="D18" s="26">
        <v>0.005</v>
      </c>
      <c r="E18" s="26">
        <v>0</v>
      </c>
      <c r="F18" s="26"/>
      <c r="G18" s="26">
        <f t="shared" si="0"/>
        <v>0</v>
      </c>
      <c r="H18" s="30"/>
    </row>
    <row r="19" spans="1:8" ht="12">
      <c r="A19" s="18" t="s">
        <v>21</v>
      </c>
      <c r="B19" s="35"/>
      <c r="C19" s="18" t="s">
        <v>10</v>
      </c>
      <c r="D19" s="26"/>
      <c r="E19" s="26"/>
      <c r="F19" s="26"/>
      <c r="G19" s="26">
        <f t="shared" si="0"/>
        <v>0</v>
      </c>
      <c r="H19" s="30"/>
    </row>
    <row r="20" spans="1:8" ht="12">
      <c r="A20" s="18" t="s">
        <v>22</v>
      </c>
      <c r="B20" s="35" t="s">
        <v>50</v>
      </c>
      <c r="C20" s="18" t="s">
        <v>10</v>
      </c>
      <c r="D20" s="26">
        <v>0.02</v>
      </c>
      <c r="E20" s="26">
        <v>0</v>
      </c>
      <c r="F20" s="26"/>
      <c r="G20" s="26">
        <f t="shared" si="0"/>
        <v>0</v>
      </c>
      <c r="H20" s="30"/>
    </row>
    <row r="21" spans="1:8" ht="12">
      <c r="A21" s="18" t="s">
        <v>23</v>
      </c>
      <c r="B21" s="35"/>
      <c r="C21" s="18"/>
      <c r="D21" s="26"/>
      <c r="E21" s="26"/>
      <c r="F21" s="26"/>
      <c r="G21" s="26">
        <f t="shared" si="0"/>
        <v>0</v>
      </c>
      <c r="H21" s="30"/>
    </row>
    <row r="22" spans="1:8" ht="12">
      <c r="A22" s="18" t="s">
        <v>24</v>
      </c>
      <c r="B22" s="35" t="s">
        <v>50</v>
      </c>
      <c r="C22" s="18" t="s">
        <v>10</v>
      </c>
      <c r="D22" s="26">
        <v>0.04</v>
      </c>
      <c r="E22" s="26">
        <v>0</v>
      </c>
      <c r="F22" s="26"/>
      <c r="G22" s="26">
        <f t="shared" si="0"/>
        <v>0</v>
      </c>
      <c r="H22" s="30"/>
    </row>
    <row r="23" spans="1:8" ht="12">
      <c r="A23" s="18" t="s">
        <v>25</v>
      </c>
      <c r="B23" s="35" t="s">
        <v>50</v>
      </c>
      <c r="C23" s="18" t="s">
        <v>10</v>
      </c>
      <c r="D23" s="26">
        <v>0.2</v>
      </c>
      <c r="E23" s="26">
        <v>0</v>
      </c>
      <c r="F23" s="26"/>
      <c r="G23" s="26">
        <f t="shared" si="0"/>
        <v>0</v>
      </c>
      <c r="H23" s="30"/>
    </row>
    <row r="24" spans="1:8" ht="12">
      <c r="A24" s="18" t="s">
        <v>26</v>
      </c>
      <c r="B24" s="35" t="s">
        <v>49</v>
      </c>
      <c r="C24" s="18" t="s">
        <v>10</v>
      </c>
      <c r="D24" s="26">
        <v>0.06</v>
      </c>
      <c r="E24" s="26">
        <v>0</v>
      </c>
      <c r="F24" s="26"/>
      <c r="G24" s="26">
        <f t="shared" si="0"/>
        <v>0.06</v>
      </c>
      <c r="H24" s="30"/>
    </row>
    <row r="25" spans="1:8" ht="12">
      <c r="A25" s="18" t="s">
        <v>27</v>
      </c>
      <c r="B25" s="35" t="s">
        <v>50</v>
      </c>
      <c r="C25" s="18" t="s">
        <v>10</v>
      </c>
      <c r="D25" s="26">
        <v>0.002</v>
      </c>
      <c r="E25" s="26">
        <v>0</v>
      </c>
      <c r="F25" s="26"/>
      <c r="G25" s="26">
        <f t="shared" si="0"/>
        <v>0</v>
      </c>
      <c r="H25" s="30"/>
    </row>
    <row r="26" spans="1:8" ht="12">
      <c r="A26" s="18" t="s">
        <v>28</v>
      </c>
      <c r="B26" s="35" t="s">
        <v>50</v>
      </c>
      <c r="C26" s="18" t="s">
        <v>10</v>
      </c>
      <c r="D26" s="26">
        <v>1</v>
      </c>
      <c r="E26" s="26">
        <v>0</v>
      </c>
      <c r="F26" s="26"/>
      <c r="G26" s="26">
        <f t="shared" si="0"/>
        <v>0</v>
      </c>
      <c r="H26" s="30"/>
    </row>
    <row r="27" spans="1:8" ht="12">
      <c r="A27" s="18" t="s">
        <v>29</v>
      </c>
      <c r="B27" s="35"/>
      <c r="C27" s="18"/>
      <c r="D27" s="26"/>
      <c r="E27" s="26"/>
      <c r="F27" s="26"/>
      <c r="G27" s="26">
        <f t="shared" si="0"/>
        <v>0</v>
      </c>
      <c r="H27" s="30"/>
    </row>
    <row r="28" spans="1:8" ht="12">
      <c r="A28" s="18" t="s">
        <v>30</v>
      </c>
      <c r="B28" s="35" t="s">
        <v>49</v>
      </c>
      <c r="C28" s="18" t="s">
        <v>10</v>
      </c>
      <c r="D28" s="26">
        <v>-0.04</v>
      </c>
      <c r="E28" s="26">
        <v>0</v>
      </c>
      <c r="F28" s="26"/>
      <c r="G28" s="26">
        <f t="shared" si="0"/>
        <v>-0.04</v>
      </c>
      <c r="H28" s="30"/>
    </row>
    <row r="29" spans="1:8" ht="12">
      <c r="A29" s="18" t="s">
        <v>31</v>
      </c>
      <c r="B29" s="35" t="s">
        <v>49</v>
      </c>
      <c r="C29" s="18" t="s">
        <v>10</v>
      </c>
      <c r="D29" s="26">
        <v>-0.02</v>
      </c>
      <c r="E29" s="26">
        <v>0</v>
      </c>
      <c r="F29" s="26"/>
      <c r="G29" s="26">
        <f t="shared" si="0"/>
        <v>-0.02</v>
      </c>
      <c r="H29" s="30"/>
    </row>
    <row r="30" spans="1:8" ht="12">
      <c r="A30" s="18" t="s">
        <v>32</v>
      </c>
      <c r="B30" s="35" t="s">
        <v>49</v>
      </c>
      <c r="C30" s="18" t="s">
        <v>10</v>
      </c>
      <c r="D30" s="26">
        <v>-0.008</v>
      </c>
      <c r="E30" s="26">
        <v>0</v>
      </c>
      <c r="F30" s="26"/>
      <c r="G30" s="26">
        <f t="shared" si="0"/>
        <v>-0.008</v>
      </c>
      <c r="H30" s="30"/>
    </row>
    <row r="31" spans="1:8" ht="12">
      <c r="A31" s="18" t="s">
        <v>51</v>
      </c>
      <c r="B31" s="35" t="s">
        <v>49</v>
      </c>
      <c r="C31" s="18" t="s">
        <v>10</v>
      </c>
      <c r="D31" s="26">
        <v>0</v>
      </c>
      <c r="E31" s="26">
        <v>0.01</v>
      </c>
      <c r="F31" s="26"/>
      <c r="G31" s="26">
        <f t="shared" si="0"/>
        <v>0</v>
      </c>
      <c r="H31" s="30"/>
    </row>
    <row r="32" spans="1:8" ht="12">
      <c r="A32" s="18" t="s">
        <v>66</v>
      </c>
      <c r="B32" s="35" t="s">
        <v>50</v>
      </c>
      <c r="C32" s="18" t="s">
        <v>10</v>
      </c>
      <c r="D32" s="26">
        <v>0</v>
      </c>
      <c r="E32" s="26">
        <f>IF(SUM(D48:X48)&lt;1500,23.2%,0)</f>
        <v>0.23199999999999998</v>
      </c>
      <c r="F32" s="26"/>
      <c r="G32" s="26">
        <f t="shared" si="0"/>
        <v>0.23199999999999998</v>
      </c>
      <c r="H32" s="30"/>
    </row>
    <row r="33" spans="1:8" ht="12">
      <c r="A33" s="18" t="s">
        <v>52</v>
      </c>
      <c r="B33" s="35" t="s">
        <v>49</v>
      </c>
      <c r="C33" s="18" t="s">
        <v>10</v>
      </c>
      <c r="D33" s="26">
        <v>0</v>
      </c>
      <c r="E33" s="26" t="s">
        <v>67</v>
      </c>
      <c r="F33" s="26"/>
      <c r="G33" s="26">
        <f t="shared" si="0"/>
        <v>0</v>
      </c>
      <c r="H33" s="30"/>
    </row>
    <row r="34" spans="1:8" ht="12">
      <c r="A34" s="18" t="s">
        <v>33</v>
      </c>
      <c r="B34" s="35" t="s">
        <v>49</v>
      </c>
      <c r="C34" s="18" t="s">
        <v>10</v>
      </c>
      <c r="D34" s="26">
        <v>-0.02</v>
      </c>
      <c r="E34" s="26">
        <v>0</v>
      </c>
      <c r="F34" s="26"/>
      <c r="G34" s="26">
        <f t="shared" si="0"/>
        <v>-0.02</v>
      </c>
      <c r="H34" s="30"/>
    </row>
    <row r="35" spans="1:8" ht="12">
      <c r="A35" s="18" t="s">
        <v>34</v>
      </c>
      <c r="B35" s="35" t="s">
        <v>49</v>
      </c>
      <c r="C35" s="18" t="s">
        <v>10</v>
      </c>
      <c r="D35" s="26">
        <v>-0.01</v>
      </c>
      <c r="E35" s="26">
        <v>0</v>
      </c>
      <c r="F35" s="26"/>
      <c r="G35" s="26">
        <f t="shared" si="0"/>
        <v>-0.01</v>
      </c>
      <c r="H35" s="30"/>
    </row>
    <row r="36" spans="1:8" ht="12">
      <c r="A36" s="18" t="s">
        <v>47</v>
      </c>
      <c r="B36" s="35" t="s">
        <v>50</v>
      </c>
      <c r="C36" s="18" t="s">
        <v>10</v>
      </c>
      <c r="D36" s="26">
        <v>0.02</v>
      </c>
      <c r="E36" s="26">
        <v>0</v>
      </c>
      <c r="F36" s="26"/>
      <c r="G36" s="26">
        <f t="shared" si="0"/>
        <v>0</v>
      </c>
      <c r="H36" s="30"/>
    </row>
    <row r="37" spans="1:8" ht="12">
      <c r="A37" s="18" t="s">
        <v>35</v>
      </c>
      <c r="B37" s="35"/>
      <c r="C37" s="18"/>
      <c r="D37" s="26"/>
      <c r="E37" s="26"/>
      <c r="F37" s="26"/>
      <c r="G37" s="26">
        <f t="shared" si="0"/>
        <v>0</v>
      </c>
      <c r="H37" s="30"/>
    </row>
    <row r="38" spans="1:8" ht="12">
      <c r="A38" s="18" t="s">
        <v>78</v>
      </c>
      <c r="B38" s="35" t="s">
        <v>50</v>
      </c>
      <c r="C38" s="18" t="s">
        <v>10</v>
      </c>
      <c r="D38" s="26">
        <v>-0.18</v>
      </c>
      <c r="E38" s="26">
        <v>0</v>
      </c>
      <c r="F38" s="26"/>
      <c r="G38" s="26">
        <f t="shared" si="0"/>
        <v>0</v>
      </c>
      <c r="H38" s="30"/>
    </row>
    <row r="39" spans="1:8" ht="12">
      <c r="A39" s="18" t="s">
        <v>36</v>
      </c>
      <c r="B39" s="35"/>
      <c r="C39" s="18"/>
      <c r="D39" s="26"/>
      <c r="E39" s="26"/>
      <c r="F39" s="26"/>
      <c r="G39" s="26">
        <f t="shared" si="0"/>
        <v>0</v>
      </c>
      <c r="H39" s="30"/>
    </row>
    <row r="40" spans="1:8" ht="12">
      <c r="A40" s="18" t="s">
        <v>68</v>
      </c>
      <c r="B40" s="35"/>
      <c r="C40" s="18"/>
      <c r="D40" s="26"/>
      <c r="E40" s="26"/>
      <c r="F40" s="26"/>
      <c r="G40" s="26">
        <f t="shared" si="0"/>
        <v>0</v>
      </c>
      <c r="H40" s="30"/>
    </row>
    <row r="41" spans="1:8" ht="12">
      <c r="A41" s="18" t="s">
        <v>72</v>
      </c>
      <c r="B41" s="35" t="s">
        <v>50</v>
      </c>
      <c r="C41" s="18" t="s">
        <v>10</v>
      </c>
      <c r="D41" s="26">
        <v>0.12</v>
      </c>
      <c r="E41" s="26">
        <v>0</v>
      </c>
      <c r="F41" s="26"/>
      <c r="G41" s="26">
        <f t="shared" si="0"/>
        <v>0</v>
      </c>
      <c r="H41" s="30"/>
    </row>
    <row r="42" spans="1:8" ht="12">
      <c r="A42" s="33" t="s">
        <v>40</v>
      </c>
      <c r="B42" s="35" t="s">
        <v>50</v>
      </c>
      <c r="C42" s="18" t="s">
        <v>10</v>
      </c>
      <c r="D42" s="26">
        <v>-0.19</v>
      </c>
      <c r="E42" s="26">
        <v>0</v>
      </c>
      <c r="F42" s="26"/>
      <c r="G42" s="26">
        <f t="shared" si="0"/>
        <v>0</v>
      </c>
      <c r="H42" s="30"/>
    </row>
    <row r="43" spans="1:8" ht="12">
      <c r="A43" s="33" t="s">
        <v>63</v>
      </c>
      <c r="B43" s="35" t="s">
        <v>50</v>
      </c>
      <c r="C43" s="18" t="s">
        <v>10</v>
      </c>
      <c r="D43" s="26">
        <v>0</v>
      </c>
      <c r="E43" s="26">
        <v>0</v>
      </c>
      <c r="F43" s="26"/>
      <c r="G43" s="26">
        <f t="shared" si="0"/>
        <v>0</v>
      </c>
      <c r="H43" s="30"/>
    </row>
    <row r="44" spans="1:8" ht="12">
      <c r="A44" s="33" t="s">
        <v>41</v>
      </c>
      <c r="B44" s="35" t="s">
        <v>49</v>
      </c>
      <c r="C44" s="18" t="s">
        <v>10</v>
      </c>
      <c r="D44" s="26">
        <v>0.35</v>
      </c>
      <c r="E44" s="26">
        <v>0</v>
      </c>
      <c r="F44" s="26"/>
      <c r="G44" s="26">
        <f t="shared" si="0"/>
        <v>0.35</v>
      </c>
      <c r="H44" s="30"/>
    </row>
    <row r="45" spans="1:8" ht="12">
      <c r="A45" s="18"/>
      <c r="B45" s="18"/>
      <c r="C45" s="18"/>
      <c r="D45" s="26"/>
      <c r="E45" s="26"/>
      <c r="F45" s="26"/>
      <c r="G45" s="18"/>
      <c r="H45" s="30"/>
    </row>
    <row r="46" spans="1:8" ht="12">
      <c r="A46" s="18"/>
      <c r="B46" s="18"/>
      <c r="C46" s="18"/>
      <c r="D46" s="26"/>
      <c r="E46" s="26"/>
      <c r="F46" s="26"/>
      <c r="G46" s="26">
        <f>SUM(G6:G44)</f>
        <v>0.484</v>
      </c>
      <c r="H46" s="30"/>
    </row>
    <row r="47" spans="1:8" ht="12">
      <c r="A47" s="18"/>
      <c r="B47" s="18"/>
      <c r="C47" s="18"/>
      <c r="D47" s="18"/>
      <c r="E47" s="18"/>
      <c r="F47" s="18"/>
      <c r="G47" s="18"/>
      <c r="H47" s="30"/>
    </row>
    <row r="48" spans="1:102" ht="12">
      <c r="A48" s="18" t="s">
        <v>43</v>
      </c>
      <c r="B48" s="25">
        <f>SUM(D48:CM48)</f>
        <v>419.67366387391706</v>
      </c>
      <c r="C48" s="18"/>
      <c r="D48" s="43">
        <f>IF(Calculo!$B$6&gt;=Vlr_Faturamento!$A4,IF(Calculo!$B$6&lt;=Vlr_Faturamento!$B4,Vlr_Faturamento!$C4,0),0)</f>
        <v>419.67366387391706</v>
      </c>
      <c r="E48" s="43">
        <f>IF(Calculo!$B$6&gt;=Vlr_Faturamento!$A5,IF(Calculo!$B$6&lt;=Vlr_Faturamento!$B5,Vlr_Faturamento!$C5,0),0)</f>
        <v>0</v>
      </c>
      <c r="F48" s="43">
        <f>IF(Calculo!$B$6&gt;=Vlr_Faturamento!$A6,IF(Calculo!$B$6&lt;=Vlr_Faturamento!$B6,Vlr_Faturamento!$C6,0),0)</f>
        <v>0</v>
      </c>
      <c r="G48" s="43">
        <f>IF(Calculo!$B$6&gt;=Vlr_Faturamento!$A7,IF(Calculo!$B$6&lt;=Vlr_Faturamento!$B7,Vlr_Faturamento!$C7,0),0)</f>
        <v>0</v>
      </c>
      <c r="H48" s="30"/>
      <c r="I48" s="15">
        <f>IF(Calculo!$B$6&gt;=Vlr_Faturamento!$A9,IF(Calculo!$B$6&lt;=Vlr_Faturamento!$B9,Vlr_Faturamento!$C9,0),0)</f>
        <v>0</v>
      </c>
      <c r="J48" s="15">
        <f>IF(Calculo!$B$6&gt;=Vlr_Faturamento!$A10,IF(Calculo!$B$6&lt;=Vlr_Faturamento!$B10,Vlr_Faturamento!$C10,0),0)</f>
        <v>0</v>
      </c>
      <c r="K48" s="15">
        <f>IF(Calculo!$B$6&gt;=Vlr_Faturamento!$A11,IF(Calculo!$B$6&lt;=Vlr_Faturamento!$B11,Vlr_Faturamento!$C11,0),0)</f>
        <v>0</v>
      </c>
      <c r="L48" s="15">
        <f>IF(Calculo!$B$6&gt;=Vlr_Faturamento!$A12,IF(Calculo!$B$6&lt;=Vlr_Faturamento!$B12,Vlr_Faturamento!$C12,0),0)</f>
        <v>0</v>
      </c>
      <c r="M48" s="15">
        <f>IF(Calculo!$B$6&gt;=Vlr_Faturamento!$A13,IF(Calculo!$B$6&lt;=Vlr_Faturamento!$B13,Vlr_Faturamento!$C13,0),0)</f>
        <v>0</v>
      </c>
      <c r="N48" s="15">
        <f>IF(Calculo!$B$6&gt;=Vlr_Faturamento!$A14,IF(Calculo!$B$6&lt;=Vlr_Faturamento!$B14,Vlr_Faturamento!$C14,0),0)</f>
        <v>0</v>
      </c>
      <c r="O48" s="15">
        <f>IF(Calculo!$B$6&gt;=Vlr_Faturamento!$A15,IF(Calculo!$B$6&lt;=Vlr_Faturamento!$B15,Vlr_Faturamento!$C15,0),0)</f>
        <v>0</v>
      </c>
      <c r="P48" s="15">
        <f>IF(Calculo!$B$6&gt;=Vlr_Faturamento!$A16,IF(Calculo!$B$6&lt;=Vlr_Faturamento!$B16,Vlr_Faturamento!$C16,0),0)</f>
        <v>0</v>
      </c>
      <c r="Q48" s="15">
        <f>IF(Calculo!$B$6&gt;=Vlr_Faturamento!$A17,IF(Calculo!$B$6&lt;=Vlr_Faturamento!$B17,Vlr_Faturamento!$C17,0),0)</f>
        <v>0</v>
      </c>
      <c r="R48" s="15">
        <f>IF(Calculo!$B$6&gt;=Vlr_Faturamento!$A18,IF(Calculo!$B$6&lt;=Vlr_Faturamento!$B18,Vlr_Faturamento!$C18,0),0)</f>
        <v>0</v>
      </c>
      <c r="S48" s="15">
        <f>IF(Calculo!$B$6&gt;=Vlr_Faturamento!$A19,IF(Calculo!$B$6&lt;=Vlr_Faturamento!$B19,Vlr_Faturamento!$C19,0),0)</f>
        <v>0</v>
      </c>
      <c r="T48" s="15">
        <f>IF(Calculo!$B$6&gt;=Vlr_Faturamento!$A20,IF(Calculo!$B$6&lt;=Vlr_Faturamento!$B20,Vlr_Faturamento!$C20,0),0)</f>
        <v>0</v>
      </c>
      <c r="U48" s="15">
        <f>IF(Calculo!$B$6&gt;=Vlr_Faturamento!$A21,IF(Calculo!$B$6&lt;=Vlr_Faturamento!$B21,Vlr_Faturamento!$C21,0),0)</f>
        <v>0</v>
      </c>
      <c r="V48" s="15">
        <f>IF(Calculo!$B$6&gt;=Vlr_Faturamento!$A22,IF(Calculo!$B$6&lt;=Vlr_Faturamento!$B22,Vlr_Faturamento!$C22,0),0)</f>
        <v>0</v>
      </c>
      <c r="W48" s="15">
        <f>IF(Calculo!$B$6&gt;=Vlr_Faturamento!$A23,IF(Calculo!$B$6&lt;=Vlr_Faturamento!$B23,Vlr_Faturamento!$C23,0),0)</f>
        <v>0</v>
      </c>
      <c r="X48" s="15">
        <f>IF(Calculo!$B$6&gt;=Vlr_Faturamento!$A24,IF(Calculo!$B$6&lt;=Vlr_Faturamento!$B24,Vlr_Faturamento!$C24,0),0)</f>
        <v>0</v>
      </c>
      <c r="Y48" s="15">
        <f>IF(Calculo!$B$6&gt;=Vlr_Faturamento!$A25,IF(Calculo!$B$6&lt;=Vlr_Faturamento!$B25,Vlr_Faturamento!$C25,0),0)</f>
        <v>0</v>
      </c>
      <c r="Z48" s="15">
        <f>IF(Calculo!$B$6&gt;=Vlr_Faturamento!$A26,IF(Calculo!$B$6&lt;=Vlr_Faturamento!$B26,Vlr_Faturamento!$C26,0),0)</f>
        <v>0</v>
      </c>
      <c r="AA48" s="15">
        <f>IF(Calculo!$B$6&gt;=Vlr_Faturamento!$A27,IF(Calculo!$B$6&lt;=Vlr_Faturamento!$B27,Vlr_Faturamento!$C27,0),0)</f>
        <v>0</v>
      </c>
      <c r="AB48" s="15">
        <f>IF(Calculo!$B$6&gt;=Vlr_Faturamento!$A28,IF(Calculo!$B$6&lt;=Vlr_Faturamento!$B28,Vlr_Faturamento!$C28,0),0)</f>
        <v>0</v>
      </c>
      <c r="AC48" s="15">
        <f>IF(Calculo!$B$6&gt;=Vlr_Faturamento!$A29,IF(Calculo!$B$6&lt;=Vlr_Faturamento!$B29,Vlr_Faturamento!$C29,0),0)</f>
        <v>0</v>
      </c>
      <c r="AD48" s="15">
        <f>IF(Calculo!$B$6&gt;=Vlr_Faturamento!$A30,IF(Calculo!$B$6&lt;=Vlr_Faturamento!$B30,Vlr_Faturamento!$C30,0),0)</f>
        <v>0</v>
      </c>
      <c r="AE48" s="15">
        <f>IF(Calculo!$B$6&gt;=Vlr_Faturamento!$A31,IF(Calculo!$B$6&lt;=Vlr_Faturamento!$B31,Vlr_Faturamento!$C31,0),0)</f>
        <v>0</v>
      </c>
      <c r="AF48" s="15">
        <f>IF(Calculo!$B$6&gt;=Vlr_Faturamento!$A32,IF(Calculo!$B$6&lt;=Vlr_Faturamento!$B32,Vlr_Faturamento!$C32,0),0)</f>
        <v>0</v>
      </c>
      <c r="AG48" s="15">
        <f>IF(Calculo!$B$6&gt;=Vlr_Faturamento!$A33,IF(Calculo!$B$6&lt;=Vlr_Faturamento!$B33,Vlr_Faturamento!$C33,0),0)</f>
        <v>0</v>
      </c>
      <c r="AH48" s="15">
        <f>IF(Calculo!$B$6&gt;=Vlr_Faturamento!$A34,IF(Calculo!$B$6&lt;=Vlr_Faturamento!$B34,Vlr_Faturamento!$C34,0),0)</f>
        <v>0</v>
      </c>
      <c r="AI48" s="15">
        <f>IF(Calculo!$B$6&gt;=Vlr_Faturamento!$A35,IF(Calculo!$B$6&lt;=Vlr_Faturamento!$B35,Vlr_Faturamento!$C35,0),0)</f>
        <v>0</v>
      </c>
      <c r="AJ48" s="15">
        <f>IF(Calculo!$B$6&gt;=Vlr_Faturamento!$A36,IF(Calculo!$B$6&lt;=Vlr_Faturamento!$B36,Vlr_Faturamento!$C36,0),0)</f>
        <v>0</v>
      </c>
      <c r="AK48" s="15">
        <f>IF(Calculo!$B$6&gt;=Vlr_Faturamento!$A37,IF(Calculo!$B$6&lt;=Vlr_Faturamento!$B37,Vlr_Faturamento!$C37,0),0)</f>
        <v>0</v>
      </c>
      <c r="AL48" s="15">
        <f>IF(Calculo!$B$6&gt;=Vlr_Faturamento!$A38,IF(Calculo!$B$6&lt;=Vlr_Faturamento!$B38,Vlr_Faturamento!$C38,0),0)</f>
        <v>0</v>
      </c>
      <c r="AM48" s="15">
        <f>IF(Calculo!$B$6&gt;=Vlr_Faturamento!$A39,IF(Calculo!$B$6&lt;=Vlr_Faturamento!$B39,Vlr_Faturamento!$C39,0),0)</f>
        <v>0</v>
      </c>
      <c r="AN48" s="15">
        <f>IF(Calculo!$B$6&gt;=Vlr_Faturamento!$A40,IF(Calculo!$B$6&lt;=Vlr_Faturamento!$B40,Vlr_Faturamento!$C40,0),0)</f>
        <v>0</v>
      </c>
      <c r="AO48" s="15">
        <f>IF(Calculo!$B$6&gt;=Vlr_Faturamento!$A41,IF(Calculo!$B$6&lt;=Vlr_Faturamento!$B41,Vlr_Faturamento!$C41,0),0)</f>
        <v>0</v>
      </c>
      <c r="AP48" s="15">
        <f>IF(Calculo!$B$6&gt;=Vlr_Faturamento!$A42,IF(Calculo!$B$6&lt;=Vlr_Faturamento!$B42,Vlr_Faturamento!$C42,0),0)</f>
        <v>0</v>
      </c>
      <c r="AQ48" s="15">
        <f>IF(Calculo!$B$6&gt;=Vlr_Faturamento!$A43,IF(Calculo!$B$6&lt;=Vlr_Faturamento!$B44,Vlr_Faturamento!$C44,0),0)</f>
        <v>0</v>
      </c>
      <c r="AR48" s="15">
        <f>IF(Calculo!$B$6&gt;=Vlr_Faturamento!$A45,IF(Calculo!$B$6&lt;=Vlr_Faturamento!$B45,Vlr_Faturamento!$C45,0),0)</f>
        <v>0</v>
      </c>
      <c r="AS48" s="15">
        <f>IF(Calculo!$B$6&gt;=Vlr_Faturamento!$A46,IF(Calculo!$B$6&lt;=Vlr_Faturamento!$B46,Vlr_Faturamento!$C46,0),0)</f>
        <v>0</v>
      </c>
      <c r="AT48" s="15">
        <f>IF(Calculo!$B$6&gt;=Vlr_Faturamento!$A47,IF(Calculo!$B$6&lt;=Vlr_Faturamento!$B47,Vlr_Faturamento!$C47,0),0)</f>
        <v>0</v>
      </c>
      <c r="AU48" s="15">
        <f>IF(Calculo!$B$6&gt;=Vlr_Faturamento!$A48,IF(Calculo!$B$6&lt;=Vlr_Faturamento!$B48,Vlr_Faturamento!$C48,0),0)</f>
        <v>0</v>
      </c>
      <c r="AV48" s="15">
        <f>IF(Calculo!$B$6&gt;=Vlr_Faturamento!$A49,IF(Calculo!$B$6&lt;=Vlr_Faturamento!$B49,Vlr_Faturamento!$C49,0),0)</f>
        <v>0</v>
      </c>
      <c r="AW48" s="15">
        <f>IF(Calculo!$B$6&gt;=Vlr_Faturamento!$A50,IF(Calculo!$B$6&lt;=Vlr_Faturamento!$B50,Vlr_Faturamento!$C50,0),0)</f>
        <v>0</v>
      </c>
      <c r="AX48" s="15">
        <f>IF(Calculo!$B$6&gt;=Vlr_Faturamento!$A51,IF(Calculo!$B$6&lt;=Vlr_Faturamento!$B51,Vlr_Faturamento!$C51,0),0)</f>
        <v>0</v>
      </c>
      <c r="AY48" s="15">
        <f>IF(Calculo!$B$6&gt;=Vlr_Faturamento!$A52,IF(Calculo!$B$6&lt;=Vlr_Faturamento!$B52,Vlr_Faturamento!$C52,0),0)</f>
        <v>0</v>
      </c>
      <c r="AZ48" s="15">
        <f>IF(Calculo!$B$6&gt;=Vlr_Faturamento!$A53,IF(Calculo!$B$6&lt;=Vlr_Faturamento!$B53,Vlr_Faturamento!$C53,0),0)</f>
        <v>0</v>
      </c>
      <c r="BA48" s="15">
        <f>IF(Calculo!$B$6&gt;=Vlr_Faturamento!$A54,IF(Calculo!$B$6&lt;=Vlr_Faturamento!$B54,Vlr_Faturamento!$C54,0),0)</f>
        <v>0</v>
      </c>
      <c r="BB48" s="15">
        <f>IF(Calculo!$B$6&gt;=Vlr_Faturamento!$A55,IF(Calculo!$B$6&lt;=Vlr_Faturamento!$B55,Vlr_Faturamento!$C55,0),0)</f>
        <v>0</v>
      </c>
      <c r="BC48" s="15">
        <f>IF(Calculo!$B$6&gt;=Vlr_Faturamento!$A56,IF(Calculo!$B$6&lt;=Vlr_Faturamento!$B56,Vlr_Faturamento!$C56,0),0)</f>
        <v>0</v>
      </c>
      <c r="BD48" s="15">
        <f>IF(Calculo!$B$6&gt;=Vlr_Faturamento!$A57,IF(Calculo!$B$6&lt;=Vlr_Faturamento!$B57,Vlr_Faturamento!$C57,0),0)</f>
        <v>0</v>
      </c>
      <c r="BE48" s="15">
        <f>IF(Calculo!$B$6&gt;=Vlr_Faturamento!$A58,IF(Calculo!$B$6&lt;=Vlr_Faturamento!$B58,Vlr_Faturamento!$C58,0),0)</f>
        <v>0</v>
      </c>
      <c r="BF48" s="15">
        <f>IF(Calculo!$B$6&gt;=Vlr_Faturamento!$A59,IF(Calculo!$B$6&lt;=Vlr_Faturamento!$B59,Vlr_Faturamento!$C59,0),0)</f>
        <v>0</v>
      </c>
      <c r="BG48" s="15">
        <f>IF(Calculo!$B$6&gt;=Vlr_Faturamento!$A60,IF(Calculo!$B$6&lt;=Vlr_Faturamento!$B60,Vlr_Faturamento!$C60,0),0)</f>
        <v>0</v>
      </c>
      <c r="BH48" s="15">
        <f>IF(Calculo!$B$6&gt;=Vlr_Faturamento!$A61,IF(Calculo!$B$6&lt;=Vlr_Faturamento!$B61,Vlr_Faturamento!$C61,0),0)</f>
        <v>0</v>
      </c>
      <c r="BI48" s="15">
        <f>IF(Calculo!$B$6&gt;=Vlr_Faturamento!$A62,IF(Calculo!$B$6&lt;=Vlr_Faturamento!$B62,Vlr_Faturamento!$C62,0),0)</f>
        <v>0</v>
      </c>
      <c r="BJ48" s="15">
        <f>IF(Calculo!$B$6&gt;=Vlr_Faturamento!$A63,IF(Calculo!$B$6&lt;=Vlr_Faturamento!$B63,Vlr_Faturamento!$C63,0),0)</f>
        <v>0</v>
      </c>
      <c r="BK48" s="15">
        <f>IF(Calculo!$B$6&gt;=Vlr_Faturamento!$A64,IF(Calculo!$B$6&lt;=Vlr_Faturamento!$B64,Vlr_Faturamento!$C64,0),0)</f>
        <v>0</v>
      </c>
      <c r="BL48" s="15">
        <f>IF(Calculo!$B$6&gt;=Vlr_Faturamento!$A65,IF(Calculo!$B$6&lt;=Vlr_Faturamento!$B65,Vlr_Faturamento!$C65,0),0)</f>
        <v>0</v>
      </c>
      <c r="BM48" s="15">
        <f>IF(Calculo!$B$6&gt;=Vlr_Faturamento!$A66,IF(Calculo!$B$6&lt;=Vlr_Faturamento!$B66,Vlr_Faturamento!$C66,0),0)</f>
        <v>0</v>
      </c>
      <c r="BN48" s="15">
        <f>IF(Calculo!$B$6&gt;=Vlr_Faturamento!$A67,IF(Calculo!$B$6&lt;=Vlr_Faturamento!$B67,Vlr_Faturamento!$C67,0),0)</f>
        <v>0</v>
      </c>
      <c r="BO48" s="15">
        <f>IF(Calculo!$B$6&gt;=Vlr_Faturamento!$A68,IF(Calculo!$B$6&lt;=Vlr_Faturamento!$B68,Vlr_Faturamento!$C68,0),0)</f>
        <v>0</v>
      </c>
      <c r="BP48" s="15">
        <f>IF(Calculo!$B$6&gt;=Vlr_Faturamento!$A69,IF(Calculo!$B$6&lt;=Vlr_Faturamento!$B69,Vlr_Faturamento!$C69,0),0)</f>
        <v>0</v>
      </c>
      <c r="BQ48" s="15">
        <f>IF(Calculo!$B$6&gt;=Vlr_Faturamento!$A70,IF(Calculo!$B$6&lt;=Vlr_Faturamento!$B70,Vlr_Faturamento!$C70,0),0)</f>
        <v>0</v>
      </c>
      <c r="BR48" s="15">
        <f>IF(Calculo!$B$6&gt;=Vlr_Faturamento!$A71,IF(Calculo!$B$6&lt;=Vlr_Faturamento!$B71,Vlr_Faturamento!$C71,0),0)</f>
        <v>0</v>
      </c>
      <c r="BS48" s="15">
        <f>IF(Calculo!$B$6&gt;=Vlr_Faturamento!$A72,IF(Calculo!$B$6&lt;=Vlr_Faturamento!$B72,Vlr_Faturamento!$C72,0),0)</f>
        <v>0</v>
      </c>
      <c r="BT48" s="15">
        <f>IF(Calculo!$B$6&gt;=Vlr_Faturamento!$A73,IF(Calculo!$B$6&lt;=Vlr_Faturamento!$B73,Vlr_Faturamento!$C73,0),0)</f>
        <v>0</v>
      </c>
      <c r="BU48" s="15">
        <f>IF(Calculo!$B$6&gt;=Vlr_Faturamento!$A74,IF(Calculo!$B$6&lt;=Vlr_Faturamento!$B74,Vlr_Faturamento!$C74,0),0)</f>
        <v>0</v>
      </c>
      <c r="BV48" s="15">
        <f>IF(Calculo!$B$6&gt;=Vlr_Faturamento!$A75,IF(Calculo!$B$6&lt;=Vlr_Faturamento!$B75,Vlr_Faturamento!$C75,0),0)</f>
        <v>0</v>
      </c>
      <c r="BW48" s="15">
        <f>IF(Calculo!$B$6&gt;=Vlr_Faturamento!$A76,IF(Calculo!$B$6&lt;=Vlr_Faturamento!$B76,Vlr_Faturamento!$C76,0),0)</f>
        <v>0</v>
      </c>
      <c r="BX48" s="15">
        <f>IF(Calculo!$B$6&gt;=Vlr_Faturamento!$A77,IF(Calculo!$B$6&lt;=Vlr_Faturamento!$B77,Vlr_Faturamento!$C77,0),0)</f>
        <v>0</v>
      </c>
      <c r="BY48" s="15">
        <f>IF(Calculo!$B$6&gt;=Vlr_Faturamento!$A78,IF(Calculo!$B$6&lt;=Vlr_Faturamento!$B78,Vlr_Faturamento!$C78,0),0)</f>
        <v>0</v>
      </c>
      <c r="BZ48" s="15">
        <f>IF(Calculo!$B$6&gt;=Vlr_Faturamento!$A79,IF(Calculo!$B$6&lt;=Vlr_Faturamento!$B79,Vlr_Faturamento!$C79,0),0)</f>
        <v>0</v>
      </c>
      <c r="CA48" s="15">
        <f>IF(Calculo!$B$6&gt;=Vlr_Faturamento!$A80,IF(Calculo!$B$6&lt;=Vlr_Faturamento!$B80,Vlr_Faturamento!$C80,0),0)</f>
        <v>0</v>
      </c>
      <c r="CB48" s="15">
        <f>IF(Calculo!$B$6&gt;=Vlr_Faturamento!$A81,IF(Calculo!$B$6&lt;=Vlr_Faturamento!$B81,Vlr_Faturamento!$C81,0),0)</f>
        <v>0</v>
      </c>
      <c r="CC48" s="15">
        <f>IF(Calculo!$B$6&gt;=Vlr_Faturamento!$A82,IF(Calculo!$B$6&lt;=Vlr_Faturamento!$B82,Vlr_Faturamento!$C82,0),0)</f>
        <v>0</v>
      </c>
      <c r="CD48" s="15">
        <f>IF(Calculo!$B$6&gt;=Vlr_Faturamento!$A83,IF(Calculo!$B$6&lt;=Vlr_Faturamento!$B83,Vlr_Faturamento!$C83,0),0)</f>
        <v>0</v>
      </c>
      <c r="CE48" s="15">
        <f>IF(Calculo!$B$6&gt;=Vlr_Faturamento!$A84,IF(Calculo!$B$6&lt;=Vlr_Faturamento!$B84,Vlr_Faturamento!$C84,0),0)</f>
        <v>0</v>
      </c>
      <c r="CF48" s="15">
        <f>IF(Calculo!$B$6&gt;=Vlr_Faturamento!$A85,IF(Calculo!$B$6&lt;=Vlr_Faturamento!$B85,Vlr_Faturamento!$C85,0),0)</f>
        <v>0</v>
      </c>
      <c r="CG48" s="15">
        <f>IF(Calculo!$B$6&gt;=Vlr_Faturamento!$A86,IF(Calculo!$B$6&lt;=Vlr_Faturamento!$B86,Vlr_Faturamento!$C86,0),0)</f>
        <v>0</v>
      </c>
      <c r="CH48" s="15">
        <f>IF(Calculo!$B$6&gt;=Vlr_Faturamento!$A87,IF(Calculo!$B$6&lt;=Vlr_Faturamento!$B87,Vlr_Faturamento!$C87,0),0)</f>
        <v>0</v>
      </c>
      <c r="CI48" s="15">
        <f>IF(Calculo!$B$6&gt;=Vlr_Faturamento!$A88,IF(Calculo!$B$6&lt;=Vlr_Faturamento!$B88,Vlr_Faturamento!$C88,0),0)</f>
        <v>0</v>
      </c>
      <c r="CJ48" s="15">
        <f>IF(Calculo!$B$6&gt;=Vlr_Faturamento!$A89,IF(Calculo!$B$6&lt;=Vlr_Faturamento!$B89,Vlr_Faturamento!$C89,0),0)</f>
        <v>0</v>
      </c>
      <c r="CK48" s="15">
        <f>IF(Calculo!$B$6&gt;=Vlr_Faturamento!$A90,IF(Calculo!$B$6&lt;=Vlr_Faturamento!$B90,Vlr_Faturamento!$C90,0),0)</f>
        <v>0</v>
      </c>
      <c r="CL48" s="15">
        <f>IF(Calculo!$B$6&gt;=Vlr_Faturamento!$A91,IF(Calculo!$B$6&lt;=Vlr_Faturamento!$B91,Vlr_Faturamento!$C91,0),0)</f>
        <v>0</v>
      </c>
      <c r="CM48" s="15">
        <f>IF(Calculo!$B$6&gt;=Vlr_Faturamento!$A92,IF(Calculo!$B$6&lt;=Vlr_Faturamento!$B92,Vlr_Faturamento!$C92,0),0)</f>
        <v>0</v>
      </c>
      <c r="CN48" s="15"/>
      <c r="CO48" s="15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102" ht="12">
      <c r="A49" s="18" t="s">
        <v>44</v>
      </c>
      <c r="B49" s="25">
        <f>SUM(D49:AV49)</f>
        <v>0</v>
      </c>
      <c r="C49" s="18"/>
      <c r="D49" s="43">
        <f>IF($B$7&gt;=Vlr_Funcionario!$A4,IF(Calculo!$B$7&lt;=Vlr_Funcionario!$B4,Vlr_Funcionario!$C4,0),0)</f>
        <v>0</v>
      </c>
      <c r="E49" s="43">
        <f>IF($B$7&gt;=Vlr_Funcionario!$A5,IF(Calculo!$B$7&lt;=Vlr_Funcionario!$B5,Vlr_Funcionario!$C5,0),0)</f>
        <v>0</v>
      </c>
      <c r="F49" s="43">
        <f>IF($B$7&gt;=Vlr_Funcionario!$A5,IF(Calculo!$B$7&lt;=Vlr_Funcionario!$B5,Vlr_Funcionario!$C5,0),0)</f>
        <v>0</v>
      </c>
      <c r="G49" s="43">
        <f>IF($B$7&gt;=Vlr_Funcionario!$A6,IF(Calculo!$B$7&lt;=Vlr_Funcionario!$B6,Vlr_Funcionario!$C6,0),0)</f>
        <v>0</v>
      </c>
      <c r="H49" s="30"/>
      <c r="I49" s="15">
        <f>IF($B$7&gt;=Vlr_Funcionario!$A8,IF(Calculo!$B$7&lt;=Vlr_Funcionario!$B8,Vlr_Funcionario!$C8,0),0)</f>
        <v>0</v>
      </c>
      <c r="J49" s="15">
        <f>IF($B$7&gt;=Vlr_Funcionario!$A9,IF(Calculo!$B$7&lt;=Vlr_Funcionario!$B9,Vlr_Funcionario!$C9,0),0)</f>
        <v>0</v>
      </c>
      <c r="K49" s="15">
        <f>IF($B$7&gt;=Vlr_Funcionario!$A10,IF(Calculo!$B$7&lt;=Vlr_Funcionario!$B10,Vlr_Funcionario!$C10,0),0)</f>
        <v>0</v>
      </c>
      <c r="L49" s="15">
        <f>IF($B$7&gt;=Vlr_Funcionario!$A11,IF(Calculo!$B$7&lt;=Vlr_Funcionario!$B11,Vlr_Funcionario!$C11,0),0)</f>
        <v>0</v>
      </c>
      <c r="M49" s="15">
        <f>IF($B$7&gt;=Vlr_Funcionario!$A12,IF(Calculo!$B$7&lt;=Vlr_Funcionario!$B12,Vlr_Funcionario!$C12,0),0)</f>
        <v>0</v>
      </c>
      <c r="N49" s="15">
        <f>IF($B$7&gt;=Vlr_Funcionario!$A13,IF(Calculo!$B$7&lt;=Vlr_Funcionario!$B13,Vlr_Funcionario!$C13,0),0)</f>
        <v>0</v>
      </c>
      <c r="O49" s="15">
        <f>IF($B$7&gt;=Vlr_Funcionario!$A14,IF(Calculo!$B$7&lt;=Vlr_Funcionario!$B14,Vlr_Funcionario!$C14,0),0)</f>
        <v>0</v>
      </c>
      <c r="P49" s="15">
        <f>IF($B$7&gt;=Vlr_Funcionario!$A15,IF(Calculo!$B$7&lt;=Vlr_Funcionario!$B15,Vlr_Funcionario!$C15,0),0)</f>
        <v>0</v>
      </c>
      <c r="Q49" s="15">
        <f>IF($B$7&gt;=Vlr_Funcionario!$A16,IF(Calculo!$B$7&lt;=Vlr_Funcionario!$B16,Vlr_Funcionario!$C16,0),0)</f>
        <v>0</v>
      </c>
      <c r="R49" s="15">
        <f>IF($B$7&gt;=Vlr_Funcionario!$A17,IF(Calculo!$B$7&lt;=Vlr_Funcionario!$B17,Vlr_Funcionario!$C17,0),0)</f>
        <v>0</v>
      </c>
      <c r="S49" s="15">
        <f>IF($B$7&gt;=Vlr_Funcionario!$A18,IF(Calculo!$B$7&lt;=Vlr_Funcionario!$B18,Vlr_Funcionario!$C18,0),0)</f>
        <v>0</v>
      </c>
      <c r="T49" s="15">
        <f>IF($B$7&gt;=Vlr_Funcionario!$A20,IF(Calculo!$B$7&lt;=Vlr_Funcionario!$B20,Vlr_Funcionario!$C20,0),0)</f>
        <v>0</v>
      </c>
      <c r="U49" s="15">
        <f>IF($B$7&gt;=Vlr_Funcionario!$A21,IF(Calculo!$B$7&lt;=Vlr_Funcionario!$B21,Vlr_Funcionario!$C21,0),0)</f>
        <v>0</v>
      </c>
      <c r="V49" s="15">
        <f>IF($B$7&gt;=Vlr_Funcionario!$A22,IF(Calculo!$B$7&lt;=Vlr_Funcionario!$B22,Vlr_Funcionario!$C22,0),0)</f>
        <v>0</v>
      </c>
      <c r="W49" s="15">
        <f>IF($B$7&gt;=Vlr_Funcionario!$A23,IF(Calculo!$B$7&lt;=Vlr_Funcionario!$B23,Vlr_Funcionario!$C23,0),0)</f>
        <v>0</v>
      </c>
      <c r="X49" s="15">
        <f>IF($B$7&gt;=Vlr_Funcionario!$A24,IF(Calculo!$B$7&lt;=Vlr_Funcionario!$B24,Vlr_Funcionario!$C24,0),0)</f>
        <v>0</v>
      </c>
      <c r="Y49" s="15">
        <f>IF($B$7&gt;=Vlr_Funcionario!$A25,IF(Calculo!$B$7&lt;=Vlr_Funcionario!$B25,Vlr_Funcionario!$C25,0),0)</f>
        <v>0</v>
      </c>
      <c r="Z49" s="15">
        <f>IF($B$7&gt;=Vlr_Funcionario!$A26,IF(Calculo!$B$7&lt;=Vlr_Funcionario!$B26,Vlr_Funcionario!$C26,0),0)</f>
        <v>0</v>
      </c>
      <c r="AA49" s="15">
        <f>IF($B$7&gt;=Vlr_Funcionario!$A27,IF(Calculo!$B$7&lt;=Vlr_Funcionario!$B27,Vlr_Funcionario!$C27,0),0)</f>
        <v>0</v>
      </c>
      <c r="AB49" s="15">
        <f>IF($B$7&gt;=Vlr_Funcionario!$A28,IF(Calculo!$B$7&lt;=Vlr_Funcionario!$B28,Vlr_Funcionario!$C28,0),0)</f>
        <v>0</v>
      </c>
      <c r="AC49" s="15">
        <f>IF($B$7&gt;=Vlr_Funcionario!$A29,IF(Calculo!$B$7&lt;=Vlr_Funcionario!$B29,Vlr_Funcionario!$C29,0),0)</f>
        <v>0</v>
      </c>
      <c r="AD49" s="15">
        <f>IF($B$7&gt;=Vlr_Funcionario!$A30,IF(Calculo!$B$7&lt;=Vlr_Funcionario!$B30,Vlr_Funcionario!$C30,0),0)</f>
        <v>0</v>
      </c>
      <c r="AE49" s="15">
        <f>IF($B$7&gt;=Vlr_Funcionario!$A31,IF(Calculo!$B$7&lt;=Vlr_Funcionario!$B31,Vlr_Funcionario!$C31,0),0)</f>
        <v>0</v>
      </c>
      <c r="AF49" s="15">
        <f>IF($B$7&gt;=Vlr_Funcionario!$A32,IF(Calculo!$B$7&lt;=Vlr_Funcionario!$B32,Vlr_Funcionario!$C32,0),0)</f>
        <v>0</v>
      </c>
      <c r="AG49" s="15">
        <f>IF($B$7&gt;=Vlr_Funcionario!$A33,IF(Calculo!$B$7&lt;=Vlr_Funcionario!$B33,Vlr_Funcionario!$C33,0),0)</f>
        <v>0</v>
      </c>
      <c r="AH49" s="15">
        <f>IF($B$7&gt;=Vlr_Funcionario!$A34,IF(Calculo!$B$7&lt;=Vlr_Funcionario!$B34,Vlr_Funcionario!$C34,0),0)</f>
        <v>0</v>
      </c>
      <c r="AI49" s="15">
        <f>IF($B$7&gt;=Vlr_Funcionario!$A35,IF(Calculo!$B$7&lt;=Vlr_Funcionario!$B35,Vlr_Funcionario!$C35,0),0)</f>
        <v>0</v>
      </c>
      <c r="AJ49" s="15">
        <f>IF($B$7&gt;=Vlr_Funcionario!$A36,IF(Calculo!$B$7&lt;=Vlr_Funcionario!$B36,Vlr_Funcionario!$C36,0),0)</f>
        <v>0</v>
      </c>
      <c r="AK49" s="15">
        <f>IF($B$7&gt;=Vlr_Funcionario!$A37,IF(Calculo!$B$7&lt;=Vlr_Funcionario!$B37,Vlr_Funcionario!$C37,0),0)</f>
        <v>0</v>
      </c>
      <c r="AL49" s="15">
        <f>IF($B$7&gt;=Vlr_Funcionario!$A38,IF(Calculo!$B$7&lt;=Vlr_Funcionario!$B38,Vlr_Funcionario!$C38,0),0)</f>
        <v>0</v>
      </c>
      <c r="AM49" s="15">
        <f>IF($B$7&gt;=Vlr_Funcionario!$A39,IF(Calculo!$B$7&lt;=Vlr_Funcionario!$B39,Vlr_Funcionario!$C39,0),0)</f>
        <v>0</v>
      </c>
      <c r="AN49" s="15">
        <f>IF($B$7&gt;=Vlr_Funcionario!$A40,IF(Calculo!$B$7&lt;=Vlr_Funcionario!$B40,Vlr_Funcionario!$C40,0),0)</f>
        <v>0</v>
      </c>
      <c r="AO49" s="15">
        <f>IF($B$7&gt;=Vlr_Funcionario!$A41,IF(Calculo!$B$7&lt;=Vlr_Funcionario!$B41,Vlr_Funcionario!$C41,0),0)</f>
        <v>0</v>
      </c>
      <c r="AP49" s="15">
        <f>IF($B$7&gt;=Vlr_Funcionario!$A42,IF(Calculo!$B$7&lt;=Vlr_Funcionario!$B42,Vlr_Funcionario!$C42,0),0)</f>
        <v>0</v>
      </c>
      <c r="AQ49" s="15">
        <f>IF($B$7&gt;=Vlr_Funcionario!$A43,IF(Calculo!$B$7&lt;=Vlr_Funcionario!$B43,Vlr_Funcionario!$C43,0),0)</f>
        <v>0</v>
      </c>
      <c r="AR49" s="15">
        <f>IF($B$7&gt;=Vlr_Funcionario!$A44,IF(Calculo!$B$7&lt;=Vlr_Funcionario!$B44,Vlr_Funcionario!$C44,0),0)</f>
        <v>0</v>
      </c>
      <c r="AS49" s="15">
        <f>IF($B$7&gt;=Vlr_Funcionario!$A45,IF(Calculo!$B$7&lt;=Vlr_Funcionario!$B45,Vlr_Funcionario!$C45,0),0)</f>
        <v>0</v>
      </c>
      <c r="AT49" s="15">
        <f>IF($B$7&gt;=Vlr_Funcionario!$A46,IF(Calculo!$B$7&lt;=Vlr_Funcionario!$B46,Vlr_Funcionario!$C46,0),0)</f>
        <v>0</v>
      </c>
      <c r="AU49" s="15">
        <f>IF($B$7&gt;=Vlr_Funcionario!$A47,IF(Calculo!$B$7&lt;=Vlr_Funcionario!$B47,Vlr_Funcionario!$C47,0),0)</f>
        <v>0</v>
      </c>
      <c r="AV49" s="15">
        <f>IF($B$7&gt;=Vlr_Funcionario!$A48,IF(Calculo!$B$7&lt;=Vlr_Funcionario!$B48,Vlr_Funcionario!$C48,0),0)</f>
        <v>0</v>
      </c>
      <c r="AW49" s="15"/>
      <c r="AX49" s="15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</row>
    <row r="50" spans="1:8" ht="12">
      <c r="A50" s="18" t="s">
        <v>45</v>
      </c>
      <c r="B50" s="25">
        <f>(B48+B49)*G46</f>
        <v>203.12205331497586</v>
      </c>
      <c r="C50" s="18"/>
      <c r="D50" s="18"/>
      <c r="E50" s="18"/>
      <c r="F50" s="18"/>
      <c r="G50" s="18"/>
      <c r="H50" s="30"/>
    </row>
    <row r="51" spans="1:8" ht="12">
      <c r="A51" s="18"/>
      <c r="B51" s="18"/>
      <c r="C51" s="18"/>
      <c r="D51" s="18"/>
      <c r="E51" s="18"/>
      <c r="F51" s="18"/>
      <c r="G51" s="18"/>
      <c r="H51" s="30"/>
    </row>
    <row r="52" spans="1:8" ht="12">
      <c r="A52" s="18"/>
      <c r="B52" s="18"/>
      <c r="C52" s="18"/>
      <c r="D52" s="18"/>
      <c r="E52" s="18"/>
      <c r="F52" s="18"/>
      <c r="G52" s="18"/>
      <c r="H52" s="30"/>
    </row>
    <row r="53" spans="1:8" ht="12">
      <c r="A53" s="18"/>
      <c r="B53" s="18"/>
      <c r="C53" s="18"/>
      <c r="D53" s="18"/>
      <c r="E53" s="18"/>
      <c r="F53" s="18"/>
      <c r="G53" s="18"/>
      <c r="H53" s="30"/>
    </row>
    <row r="54" spans="1:8" ht="12">
      <c r="A54" s="18" t="s">
        <v>42</v>
      </c>
      <c r="B54" s="37">
        <f>SUM(B48:B50)</f>
        <v>622.7957171888929</v>
      </c>
      <c r="C54" s="18"/>
      <c r="D54" s="18"/>
      <c r="E54" s="18"/>
      <c r="F54" s="18"/>
      <c r="G54" s="18"/>
      <c r="H54" s="30"/>
    </row>
    <row r="55" spans="1:8" ht="12">
      <c r="A55" s="18" t="s">
        <v>55</v>
      </c>
      <c r="B55" s="38">
        <f>B56*Impostos_Outros!B13+Impostos_Outros!B27</f>
        <v>91.47367388412756</v>
      </c>
      <c r="C55" s="18"/>
      <c r="D55" s="18"/>
      <c r="E55" s="18"/>
      <c r="F55" s="18"/>
      <c r="G55" s="18"/>
      <c r="H55" s="30"/>
    </row>
    <row r="56" spans="1:8" ht="12">
      <c r="A56" s="18" t="s">
        <v>54</v>
      </c>
      <c r="B56" s="36">
        <f>((B54+Impostos_Outros!B27)/(1-Impostos_Outros!B13))</f>
        <v>714.2693910730205</v>
      </c>
      <c r="C56" s="18"/>
      <c r="D56" s="18"/>
      <c r="E56" s="18"/>
      <c r="F56" s="18"/>
      <c r="G56" s="18"/>
      <c r="H56" s="30"/>
    </row>
    <row r="57" spans="1:8" ht="12">
      <c r="A57" s="18"/>
      <c r="B57" s="18"/>
      <c r="C57" s="28"/>
      <c r="D57" s="18"/>
      <c r="E57" s="18"/>
      <c r="F57" s="18"/>
      <c r="G57" s="18"/>
      <c r="H57" s="30"/>
    </row>
    <row r="58" spans="1:8" ht="12">
      <c r="A58" s="18"/>
      <c r="B58" s="28"/>
      <c r="C58" s="18"/>
      <c r="D58" s="18"/>
      <c r="E58" s="18"/>
      <c r="F58" s="18"/>
      <c r="G58" s="18"/>
      <c r="H58" s="30"/>
    </row>
    <row r="59" spans="1:8" ht="12">
      <c r="A59" s="29"/>
      <c r="B59" s="27"/>
      <c r="C59" s="18"/>
      <c r="D59" s="18"/>
      <c r="E59" s="18"/>
      <c r="F59" s="18"/>
      <c r="G59" s="18"/>
      <c r="H59" s="30"/>
    </row>
    <row r="60" spans="1:8" ht="12">
      <c r="A60" s="31"/>
      <c r="B60" s="32"/>
      <c r="C60" s="30"/>
      <c r="D60" s="30"/>
      <c r="E60" s="30"/>
      <c r="F60" s="30"/>
      <c r="G60" s="30"/>
      <c r="H60" s="30"/>
    </row>
    <row r="61" spans="1:8" ht="12">
      <c r="A61" s="30"/>
      <c r="B61" s="30"/>
      <c r="C61" s="30"/>
      <c r="D61" s="30"/>
      <c r="E61" s="30"/>
      <c r="F61" s="30"/>
      <c r="G61" s="30"/>
      <c r="H61" s="30"/>
    </row>
    <row r="62" spans="1:8" ht="12">
      <c r="A62" s="30"/>
      <c r="B62" s="30"/>
      <c r="C62" s="30"/>
      <c r="D62" s="30"/>
      <c r="E62" s="30"/>
      <c r="F62" s="30"/>
      <c r="G62" s="30"/>
      <c r="H62" s="30"/>
    </row>
    <row r="64" ht="12">
      <c r="C64" s="10"/>
    </row>
  </sheetData>
  <sheetProtection/>
  <dataValidations count="6">
    <dataValidation type="decimal" allowBlank="1" showInputMessage="1" showErrorMessage="1" promptTitle="Faturamento médio mensal:" prompt="Digite o valor do faturamento médio mensal (6 meses) em R$." errorTitle="Erro na digitação do valor" error="Digite um valor válido entre 0 e 100MM de Reais" sqref="B6">
      <formula1>0</formula1>
      <formula2>100000000</formula2>
    </dataValidation>
    <dataValidation type="whole" allowBlank="1" showInputMessage="1" showErrorMessage="1" promptTitle="Número de trabalhadores diretos:" prompt="Inclua os trabalhadores que recebam Pro-Labore" errorTitle="Erro!" error="Digite um número válido" sqref="B7">
      <formula1>0</formula1>
      <formula2>2000</formula2>
    </dataValidation>
    <dataValidation type="whole" allowBlank="1" showInputMessage="1" showErrorMessage="1" promptTitle="Qtd estabelecimentos filiais:" prompt="Digite a quantidade de estabelecimentos filiais" errorTitle="Erro!" error="Digite a quantidade de estabelecimentos filiais" sqref="B8:B9">
      <formula1>0</formula1>
      <formula2>50</formula2>
    </dataValidation>
    <dataValidation type="list" allowBlank="1" showInputMessage="1" showErrorMessage="1" promptTitle="S p/ SIM e N p/ NÃO" errorTitle="Erro!" error="Escolha S ou N!" sqref="B10:B12 B14:B18 B20 B22:B26 B28:B36 B38 B41:B44">
      <formula1>"S,N"</formula1>
    </dataValidation>
    <dataValidation allowBlank="1" showErrorMessage="1" promptTitle="S p/ SIM e N p/ NÃO" errorTitle="Erro!" error="Escolha S ou N!" sqref="B39:B40 B37 B27 B21 B19"/>
    <dataValidation type="whole" allowBlank="1" showInputMessage="1" showErrorMessage="1" promptTitle="Quantidade de contas bancárias" prompt="Informe a quantidade de contas bancárias a serem administradas pela empresa, em contabilidade" errorTitle="Erro!" error="Informe uma quantidade de contas bancárias" sqref="B13">
      <formula1>0</formula1>
      <formula2>30</formula2>
    </dataValidation>
  </dataValidations>
  <printOptions horizontalCentered="1" verticalCentered="1"/>
  <pageMargins left="0" right="0" top="0" bottom="0" header="0.31496062992125984" footer="0.31496062992125984"/>
  <pageSetup fitToWidth="0" horizontalDpi="600" verticalDpi="600" orientation="landscape" paperSize="9" r:id="rId2"/>
  <ignoredErrors>
    <ignoredError sqref="G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24.421875" style="0" customWidth="1"/>
    <col min="2" max="2" width="21.00390625" style="0" bestFit="1" customWidth="1"/>
    <col min="3" max="3" width="19.57421875" style="0" bestFit="1" customWidth="1"/>
    <col min="4" max="4" width="11.421875" style="0" customWidth="1"/>
    <col min="6" max="6" width="16.8515625" style="0" bestFit="1" customWidth="1"/>
    <col min="7" max="7" width="18.00390625" style="0" bestFit="1" customWidth="1"/>
    <col min="8" max="8" width="14.57421875" style="0" bestFit="1" customWidth="1"/>
    <col min="9" max="9" width="12.140625" style="0" bestFit="1" customWidth="1"/>
  </cols>
  <sheetData>
    <row r="1" spans="1:3" ht="12.75">
      <c r="A1" s="11" t="s">
        <v>70</v>
      </c>
      <c r="B1" t="s">
        <v>71</v>
      </c>
      <c r="C1">
        <v>0.0519</v>
      </c>
    </row>
    <row r="3" spans="1:4" ht="12.75">
      <c r="A3" s="1" t="s">
        <v>3</v>
      </c>
      <c r="B3" s="1" t="s">
        <v>4</v>
      </c>
      <c r="C3" s="1" t="s">
        <v>5</v>
      </c>
      <c r="D3" s="1" t="s">
        <v>6</v>
      </c>
    </row>
    <row r="4" spans="1:9" ht="12.75">
      <c r="A4" s="2">
        <v>0</v>
      </c>
      <c r="B4" s="2">
        <v>9326.081419420381</v>
      </c>
      <c r="C4" s="2">
        <v>419.67366387391706</v>
      </c>
      <c r="D4" s="3">
        <v>0.04499999999999999</v>
      </c>
      <c r="F4" s="12"/>
      <c r="G4" s="12"/>
      <c r="H4" s="12"/>
      <c r="I4" s="12"/>
    </row>
    <row r="5" spans="1:9" ht="12.75">
      <c r="A5" s="2">
        <v>9326.096370119125</v>
      </c>
      <c r="B5" s="2">
        <v>18652.17778953951</v>
      </c>
      <c r="C5" s="2">
        <v>746.0871115815804</v>
      </c>
      <c r="D5" s="3">
        <v>0.04</v>
      </c>
      <c r="F5" s="12"/>
      <c r="G5" s="12"/>
      <c r="H5" s="12"/>
      <c r="I5" s="12"/>
    </row>
    <row r="6" spans="1:9" ht="12.75">
      <c r="A6" s="2">
        <v>18652.207690936997</v>
      </c>
      <c r="B6" s="2">
        <v>27978.274159658627</v>
      </c>
      <c r="C6" s="2">
        <v>895.3047731090762</v>
      </c>
      <c r="D6" s="3">
        <v>0.03200000000000001</v>
      </c>
      <c r="F6" s="12"/>
      <c r="G6" s="12"/>
      <c r="H6" s="12"/>
      <c r="I6" s="12"/>
    </row>
    <row r="7" spans="1:9" ht="12.75">
      <c r="A7" s="2">
        <v>27978.289110357375</v>
      </c>
      <c r="B7" s="2">
        <v>46630.436998499405</v>
      </c>
      <c r="C7" s="2">
        <v>913.2108685712577</v>
      </c>
      <c r="D7" s="3">
        <v>0.019584008372056334</v>
      </c>
      <c r="F7" s="12"/>
      <c r="G7" s="12"/>
      <c r="H7" s="12"/>
      <c r="I7" s="12"/>
    </row>
    <row r="8" spans="1:9" ht="12.75">
      <c r="A8" s="2">
        <v>46630.451949198134</v>
      </c>
      <c r="B8" s="2">
        <v>65282.614788038896</v>
      </c>
      <c r="C8" s="2">
        <v>931.4750859426829</v>
      </c>
      <c r="D8" s="3">
        <v>0.014268348303250685</v>
      </c>
      <c r="F8" s="12"/>
      <c r="G8" s="12"/>
      <c r="H8" s="12"/>
      <c r="I8" s="12"/>
    </row>
    <row r="9" spans="1:9" ht="12.75">
      <c r="A9" s="2">
        <v>65282.64468943639</v>
      </c>
      <c r="B9" s="2">
        <v>93260.88894769753</v>
      </c>
      <c r="C9" s="2">
        <v>950.1045876615366</v>
      </c>
      <c r="D9" s="3">
        <v>0.010187599521964382</v>
      </c>
      <c r="F9" s="12"/>
      <c r="G9" s="12"/>
      <c r="H9" s="12"/>
      <c r="I9" s="12"/>
    </row>
    <row r="10" spans="1:9" ht="12.75">
      <c r="A10" s="2">
        <v>93260.90389839627</v>
      </c>
      <c r="B10" s="2">
        <v>130565.24452677654</v>
      </c>
      <c r="C10" s="2">
        <v>969.1066794147672</v>
      </c>
      <c r="D10" s="3">
        <v>0.007422393937431191</v>
      </c>
      <c r="F10" s="12"/>
      <c r="G10" s="12"/>
      <c r="H10" s="12"/>
      <c r="I10" s="12"/>
    </row>
    <row r="11" spans="1:9" ht="12.75">
      <c r="A11" s="2">
        <v>130565.25947747528</v>
      </c>
      <c r="B11" s="2">
        <v>186521.7629446963</v>
      </c>
      <c r="C11" s="2">
        <v>1119.1382922287307</v>
      </c>
      <c r="D11" s="3">
        <v>0.006000041360109572</v>
      </c>
      <c r="F11" s="12"/>
      <c r="G11" s="12"/>
      <c r="H11" s="12"/>
      <c r="I11" s="12"/>
    </row>
    <row r="12" spans="1:9" ht="12.75">
      <c r="A12" s="2">
        <v>186521.80779679253</v>
      </c>
      <c r="B12" s="2">
        <v>279782.6518923938</v>
      </c>
      <c r="C12" s="2">
        <v>1328.9676114395697</v>
      </c>
      <c r="D12" s="3">
        <v>0.004750000053436834</v>
      </c>
      <c r="F12" s="12"/>
      <c r="G12" s="12"/>
      <c r="H12" s="12"/>
      <c r="I12" s="12"/>
    </row>
    <row r="13" spans="1:9" ht="12.75">
      <c r="A13" s="2">
        <v>279782.66684309253</v>
      </c>
      <c r="B13" s="2">
        <v>373043.5258893926</v>
      </c>
      <c r="C13" s="2">
        <v>1468.861299596168</v>
      </c>
      <c r="D13" s="3">
        <v>0.0039375064775462295</v>
      </c>
      <c r="F13" s="12"/>
      <c r="G13" s="12"/>
      <c r="H13" s="12"/>
      <c r="I13" s="12"/>
    </row>
    <row r="14" spans="1:9" ht="12.75">
      <c r="A14" s="2">
        <v>373043.54084009136</v>
      </c>
      <c r="B14" s="2">
        <v>522260.93325501</v>
      </c>
      <c r="C14" s="2">
        <v>1649.5312394464968</v>
      </c>
      <c r="D14" s="3">
        <v>0.003158442714000709</v>
      </c>
      <c r="F14" s="12"/>
      <c r="G14" s="12"/>
      <c r="H14" s="12"/>
      <c r="I14" s="12"/>
    </row>
    <row r="15" spans="1:9" ht="12.75">
      <c r="A15" s="2">
        <v>522260.94820570864</v>
      </c>
      <c r="B15" s="2">
        <v>671478.355571326</v>
      </c>
      <c r="C15" s="2">
        <v>1852.423581898416</v>
      </c>
      <c r="D15" s="3">
        <v>0.00275872418899085</v>
      </c>
      <c r="F15" s="12"/>
      <c r="G15" s="12"/>
      <c r="H15" s="12"/>
      <c r="I15" s="12"/>
    </row>
    <row r="16" spans="1:9" ht="12.75">
      <c r="A16" s="2">
        <v>671478.3705220246</v>
      </c>
      <c r="B16" s="2">
        <v>783391.422308563</v>
      </c>
      <c r="C16" s="2">
        <v>2080.271682471921</v>
      </c>
      <c r="D16" s="3">
        <v>0.002655469058292218</v>
      </c>
      <c r="F16" s="12"/>
      <c r="G16" s="12"/>
      <c r="H16" s="12"/>
      <c r="I16" s="12"/>
    </row>
    <row r="17" spans="1:9" ht="12.75">
      <c r="A17" s="2">
        <v>783391.4372592617</v>
      </c>
      <c r="B17" s="2">
        <v>932608.8296741801</v>
      </c>
      <c r="C17" s="2">
        <v>2336.1450994159677</v>
      </c>
      <c r="D17" s="3">
        <v>0.0025049570892783984</v>
      </c>
      <c r="F17" s="12"/>
      <c r="G17" s="12"/>
      <c r="H17" s="12"/>
      <c r="I17" s="12"/>
    </row>
    <row r="18" spans="1:9" ht="12.75">
      <c r="A18" s="2">
        <v>932608.8446248791</v>
      </c>
      <c r="B18" s="2">
        <v>1090393.844624879</v>
      </c>
      <c r="C18" s="2">
        <v>2623.4909466441313</v>
      </c>
      <c r="D18" s="3">
        <v>0.002406003078224156</v>
      </c>
      <c r="F18" s="12"/>
      <c r="G18" s="12"/>
      <c r="H18" s="12"/>
      <c r="I18" s="12"/>
    </row>
    <row r="19" spans="1:9" ht="12.75">
      <c r="A19" s="2">
        <v>1090393.855143879</v>
      </c>
      <c r="B19" s="2">
        <v>1248178.8551438793</v>
      </c>
      <c r="C19" s="2">
        <v>2946.1803330813595</v>
      </c>
      <c r="D19" s="3">
        <v>0.002360383146165178</v>
      </c>
      <c r="F19" s="12"/>
      <c r="G19" s="12"/>
      <c r="H19" s="12"/>
      <c r="I19" s="12"/>
    </row>
    <row r="20" spans="1:9" ht="12.75">
      <c r="A20" s="2">
        <v>1248178.8656628793</v>
      </c>
      <c r="B20" s="2">
        <v>1405963.8656628793</v>
      </c>
      <c r="C20" s="2">
        <v>3308.5605140503667</v>
      </c>
      <c r="D20" s="3">
        <v>0.002353232963416494</v>
      </c>
      <c r="F20" s="12"/>
      <c r="G20" s="12"/>
      <c r="H20" s="12"/>
      <c r="I20" s="12"/>
    </row>
    <row r="21" spans="1:9" ht="12.75">
      <c r="A21" s="2">
        <v>1405963.8761818793</v>
      </c>
      <c r="B21" s="2">
        <v>1616343.8761818793</v>
      </c>
      <c r="C21" s="2">
        <v>3715.5134572785623</v>
      </c>
      <c r="D21" s="3">
        <v>0.002298714717845396</v>
      </c>
      <c r="F21" s="12"/>
      <c r="G21" s="12"/>
      <c r="H21" s="12"/>
      <c r="I21" s="12"/>
    </row>
    <row r="22" spans="1:9" ht="12.75">
      <c r="A22" s="2">
        <v>1616343.8867008793</v>
      </c>
      <c r="B22" s="2">
        <v>1826723.8867008793</v>
      </c>
      <c r="C22" s="2">
        <v>4172.521612523825</v>
      </c>
      <c r="D22" s="3">
        <v>0.002284155609340353</v>
      </c>
      <c r="F22" s="12"/>
      <c r="G22" s="12"/>
      <c r="H22" s="12"/>
      <c r="I22" s="12"/>
    </row>
    <row r="23" spans="1:9" ht="12.75">
      <c r="A23" s="2">
        <v>1826723.8972198793</v>
      </c>
      <c r="B23" s="2">
        <v>2037103.8972198793</v>
      </c>
      <c r="C23" s="2">
        <v>4685.741770864256</v>
      </c>
      <c r="D23" s="3">
        <v>0.002300197735254978</v>
      </c>
      <c r="F23" s="12"/>
      <c r="G23" s="12"/>
      <c r="H23" s="12"/>
      <c r="I23" s="12"/>
    </row>
    <row r="24" spans="1:9" ht="12.75">
      <c r="A24" s="2">
        <v>2037103.9077388793</v>
      </c>
      <c r="B24" s="2">
        <v>2300078.9077388793</v>
      </c>
      <c r="C24" s="2">
        <v>5262.088008680559</v>
      </c>
      <c r="D24" s="3">
        <v>0.0022877858629004686</v>
      </c>
      <c r="F24" s="12"/>
      <c r="G24" s="12"/>
      <c r="H24" s="12"/>
      <c r="I24" s="12"/>
    </row>
    <row r="25" spans="1:9" ht="12.75">
      <c r="A25" s="2">
        <v>2300078.918257879</v>
      </c>
      <c r="B25" s="2">
        <v>2563053.918257879</v>
      </c>
      <c r="C25" s="2">
        <v>5863.718520042028</v>
      </c>
      <c r="D25" s="3">
        <v>0.002287785862900468</v>
      </c>
      <c r="F25" s="12"/>
      <c r="G25" s="12"/>
      <c r="H25" s="12"/>
      <c r="I25" s="12"/>
    </row>
    <row r="26" spans="1:9" ht="12.75">
      <c r="A26" s="2">
        <v>2563053.928776879</v>
      </c>
      <c r="B26" s="2">
        <v>2826028.928776879</v>
      </c>
      <c r="C26" s="2">
        <v>5934.660750431445</v>
      </c>
      <c r="D26" s="3">
        <v>0.0021</v>
      </c>
      <c r="F26" s="12"/>
      <c r="G26" s="12"/>
      <c r="H26" s="12"/>
      <c r="I26" s="12"/>
    </row>
    <row r="27" spans="1:9" ht="12.75">
      <c r="A27" s="2">
        <v>2826028.9392958786</v>
      </c>
      <c r="B27" s="2">
        <v>3089003.9392958786</v>
      </c>
      <c r="C27" s="2">
        <v>6053.353965440074</v>
      </c>
      <c r="D27" s="3">
        <v>0.001959645919655221</v>
      </c>
      <c r="F27" s="12"/>
      <c r="G27" s="12"/>
      <c r="H27" s="12"/>
      <c r="I27" s="12"/>
    </row>
    <row r="28" spans="1:9" ht="12.75">
      <c r="A28" s="2">
        <v>3089003.9498148784</v>
      </c>
      <c r="B28" s="2">
        <v>3351978.9498148784</v>
      </c>
      <c r="C28" s="2">
        <v>6174.421044748875</v>
      </c>
      <c r="D28" s="3">
        <v>0.0018420226192321027</v>
      </c>
      <c r="F28" s="12"/>
      <c r="G28" s="12"/>
      <c r="H28" s="12"/>
      <c r="I28" s="12"/>
    </row>
    <row r="29" spans="1:9" ht="12.75">
      <c r="A29" s="2">
        <v>3351978.960333878</v>
      </c>
      <c r="B29" s="2">
        <v>3614953.960333878</v>
      </c>
      <c r="C29" s="2">
        <v>6297.909465643853</v>
      </c>
      <c r="D29" s="3">
        <v>0.0017421824827506727</v>
      </c>
      <c r="F29" s="12"/>
      <c r="G29" s="12"/>
      <c r="H29" s="12"/>
      <c r="I29" s="12"/>
    </row>
    <row r="30" spans="1:9" ht="12.75">
      <c r="A30" s="2">
        <v>3614953.970852878</v>
      </c>
      <c r="B30" s="2">
        <v>3877928.970852878</v>
      </c>
      <c r="C30" s="2">
        <v>6514.9206710328335</v>
      </c>
      <c r="D30" s="3">
        <v>0.0016799999999999996</v>
      </c>
      <c r="F30" s="12"/>
      <c r="G30" s="12"/>
      <c r="H30" s="12"/>
      <c r="I30" s="12"/>
    </row>
    <row r="31" spans="1:9" ht="12.75">
      <c r="A31" s="2">
        <v>3877928.9813718777</v>
      </c>
      <c r="B31" s="2">
        <v>4193498.9813718777</v>
      </c>
      <c r="C31" s="2">
        <v>7045.0782887047535</v>
      </c>
      <c r="D31" s="3">
        <v>0.0016799999999999999</v>
      </c>
      <c r="F31" s="12"/>
      <c r="G31" s="12"/>
      <c r="H31" s="12"/>
      <c r="I31" s="12"/>
    </row>
    <row r="32" spans="1:9" ht="12.75">
      <c r="A32" s="2">
        <v>4193498.9918908775</v>
      </c>
      <c r="B32" s="2">
        <v>4509068.9918908775</v>
      </c>
      <c r="C32" s="2">
        <v>7575.2359063766735</v>
      </c>
      <c r="D32" s="3">
        <v>0.0016799999999999999</v>
      </c>
      <c r="F32" s="12"/>
      <c r="G32" s="12"/>
      <c r="H32" s="12"/>
      <c r="I32" s="12"/>
    </row>
    <row r="33" spans="1:9" ht="12.75">
      <c r="A33" s="2">
        <v>4509069.002409877</v>
      </c>
      <c r="B33" s="2">
        <v>4824639.002409877</v>
      </c>
      <c r="C33" s="2">
        <v>8105.393524048593</v>
      </c>
      <c r="D33" s="3">
        <v>0.0016799999999999996</v>
      </c>
      <c r="F33" s="12"/>
      <c r="G33" s="12"/>
      <c r="H33" s="12"/>
      <c r="I33" s="12"/>
    </row>
    <row r="34" spans="1:9" ht="12.75">
      <c r="A34" s="2">
        <v>4824639.012928877</v>
      </c>
      <c r="B34" s="2">
        <v>5140209.012928877</v>
      </c>
      <c r="C34" s="2">
        <v>8635.551141720513</v>
      </c>
      <c r="D34" s="3">
        <v>0.0016799999999999999</v>
      </c>
      <c r="F34" s="12"/>
      <c r="G34" s="12"/>
      <c r="H34" s="12"/>
      <c r="I34" s="12"/>
    </row>
    <row r="35" spans="1:9" ht="12.75">
      <c r="A35" s="2">
        <v>5140209.023447877</v>
      </c>
      <c r="B35" s="2">
        <v>5455779.023447877</v>
      </c>
      <c r="C35" s="2">
        <v>9165.708759392432</v>
      </c>
      <c r="D35" s="3">
        <v>0.0016799999999999996</v>
      </c>
      <c r="F35" s="12"/>
      <c r="G35" s="12"/>
      <c r="H35" s="12"/>
      <c r="I35" s="12"/>
    </row>
    <row r="36" spans="1:9" ht="12.75">
      <c r="A36" s="2">
        <v>5455779.033966877</v>
      </c>
      <c r="B36" s="2">
        <v>5981729.033966877</v>
      </c>
      <c r="C36" s="2">
        <v>9349.02293458028</v>
      </c>
      <c r="D36" s="3">
        <v>0.001562929862167349</v>
      </c>
      <c r="F36" s="12"/>
      <c r="G36" s="12"/>
      <c r="H36" s="12"/>
      <c r="I36" s="12"/>
    </row>
    <row r="37" spans="1:9" ht="12.75">
      <c r="A37" s="2">
        <v>5981729.044485876</v>
      </c>
      <c r="B37" s="2">
        <v>6507679.044485876</v>
      </c>
      <c r="C37" s="2">
        <v>9761.518566728813</v>
      </c>
      <c r="D37" s="3">
        <v>0.0014999999999999998</v>
      </c>
      <c r="F37" s="12"/>
      <c r="G37" s="12"/>
      <c r="H37" s="12"/>
      <c r="I37" s="12"/>
    </row>
    <row r="38" spans="1:9" ht="12.75">
      <c r="A38" s="2">
        <v>6507679.055004876</v>
      </c>
      <c r="B38" s="2">
        <v>7033629.055004876</v>
      </c>
      <c r="C38" s="2">
        <v>10550.443582507314</v>
      </c>
      <c r="D38" s="3">
        <v>0.0015</v>
      </c>
      <c r="F38" s="12"/>
      <c r="G38" s="12"/>
      <c r="H38" s="12"/>
      <c r="I38" s="12"/>
    </row>
    <row r="39" spans="1:8" ht="12.75">
      <c r="A39" s="2">
        <v>7033629.065523876</v>
      </c>
      <c r="B39" s="2">
        <v>7559579.065523876</v>
      </c>
      <c r="C39" s="2">
        <v>11339.368598285815</v>
      </c>
      <c r="D39" s="3">
        <v>0.0015000000000000002</v>
      </c>
      <c r="F39" s="12"/>
      <c r="G39" s="12"/>
      <c r="H39" s="12"/>
    </row>
    <row r="40" spans="1:8" ht="12.75">
      <c r="A40" s="2">
        <v>7559579.076042876</v>
      </c>
      <c r="B40" s="2">
        <v>8085529.076042876</v>
      </c>
      <c r="C40" s="2">
        <v>12128.293614064314</v>
      </c>
      <c r="D40" s="3">
        <v>0.0015</v>
      </c>
      <c r="F40" s="12"/>
      <c r="G40" s="12"/>
      <c r="H40" s="12"/>
    </row>
    <row r="41" spans="1:8" ht="12.75">
      <c r="A41" s="2">
        <v>8085529.086561875</v>
      </c>
      <c r="B41" s="2">
        <v>8611479.086561875</v>
      </c>
      <c r="C41" s="2">
        <v>12917.218629842815</v>
      </c>
      <c r="D41" s="3">
        <v>0.0015000000000000002</v>
      </c>
      <c r="F41" s="12"/>
      <c r="G41" s="12"/>
      <c r="H41" s="12"/>
    </row>
    <row r="42" spans="1:8" ht="12.75">
      <c r="A42" s="2">
        <v>8611479.097080875</v>
      </c>
      <c r="B42" s="2">
        <v>9137429.097080875</v>
      </c>
      <c r="C42" s="2">
        <v>13706.143645621314</v>
      </c>
      <c r="D42" s="3">
        <v>0.0015000000000000002</v>
      </c>
      <c r="F42" s="12"/>
      <c r="G42" s="12"/>
      <c r="H42" s="12"/>
    </row>
    <row r="43" spans="1:8" ht="12.75">
      <c r="A43" s="2">
        <v>9137429.107599875</v>
      </c>
      <c r="B43" s="2">
        <v>9663379.107599875</v>
      </c>
      <c r="C43" s="2">
        <v>14495.068661399813</v>
      </c>
      <c r="D43" s="3">
        <v>0.0015</v>
      </c>
      <c r="F43" s="12"/>
      <c r="G43" s="12"/>
      <c r="H43" s="12"/>
    </row>
    <row r="44" spans="1:8" ht="12.75">
      <c r="A44" s="2">
        <v>9663379.118118875</v>
      </c>
      <c r="B44" s="2">
        <v>10189329.118118875</v>
      </c>
      <c r="C44" s="2">
        <v>15283.993677178314</v>
      </c>
      <c r="D44" s="3">
        <v>0.0015000000000000002</v>
      </c>
      <c r="F44" s="12"/>
      <c r="G44" s="12"/>
      <c r="H44" s="12"/>
    </row>
    <row r="45" spans="1:8" ht="12.75">
      <c r="A45" s="2">
        <v>10189329.128637874</v>
      </c>
      <c r="B45" s="2">
        <v>10715279.128637874</v>
      </c>
      <c r="C45" s="2">
        <v>16072.918692956813</v>
      </c>
      <c r="D45" s="3">
        <v>0.0015</v>
      </c>
      <c r="F45" s="12"/>
      <c r="G45" s="12"/>
      <c r="H45" s="12"/>
    </row>
    <row r="46" spans="1:8" ht="12.75">
      <c r="A46" s="2">
        <v>10715279.139156874</v>
      </c>
      <c r="B46" s="2">
        <v>11241229.139156874</v>
      </c>
      <c r="C46" s="2">
        <v>16861.843708735312</v>
      </c>
      <c r="D46" s="3">
        <v>0.0015</v>
      </c>
      <c r="F46" s="12"/>
      <c r="G46" s="12"/>
      <c r="H46" s="12"/>
    </row>
    <row r="47" spans="1:8" ht="12.75">
      <c r="A47" s="2">
        <v>11241229.149675874</v>
      </c>
      <c r="B47" s="2">
        <v>11767179.149675874</v>
      </c>
      <c r="C47" s="2">
        <v>17650.76872451381</v>
      </c>
      <c r="D47" s="3">
        <v>0.0015</v>
      </c>
      <c r="F47" s="12"/>
      <c r="G47" s="12"/>
      <c r="H47" s="12"/>
    </row>
    <row r="48" spans="1:8" ht="12.75">
      <c r="A48" s="2">
        <v>11767179.160194874</v>
      </c>
      <c r="B48" s="2">
        <v>12293129.160194874</v>
      </c>
      <c r="C48" s="2">
        <v>18439.69374029231</v>
      </c>
      <c r="D48" s="3">
        <v>0.0015</v>
      </c>
      <c r="F48" s="12"/>
      <c r="G48" s="12"/>
      <c r="H48" s="12"/>
    </row>
    <row r="49" spans="1:8" ht="12.75">
      <c r="A49" s="2">
        <v>12293129.170713874</v>
      </c>
      <c r="B49" s="2">
        <v>12819079.170713874</v>
      </c>
      <c r="C49" s="2">
        <v>19228.618756070813</v>
      </c>
      <c r="D49" s="3">
        <v>0.0015000000000000002</v>
      </c>
      <c r="F49" s="12"/>
      <c r="G49" s="12"/>
      <c r="H49" s="12"/>
    </row>
    <row r="50" spans="1:8" ht="12.75">
      <c r="A50" s="2">
        <v>12819079.181232873</v>
      </c>
      <c r="B50" s="2">
        <v>13345029.181232873</v>
      </c>
      <c r="C50" s="2">
        <v>19517.048037411874</v>
      </c>
      <c r="D50" s="3">
        <v>0.0014624957182453162</v>
      </c>
      <c r="F50" s="12"/>
      <c r="G50" s="12"/>
      <c r="H50" s="12"/>
    </row>
    <row r="51" spans="1:8" ht="12.75">
      <c r="A51" s="2">
        <v>13345029.191751873</v>
      </c>
      <c r="B51" s="2">
        <v>13870979.191751873</v>
      </c>
      <c r="C51" s="2">
        <v>19809.80375797305</v>
      </c>
      <c r="D51" s="3">
        <v>0.0014281474641496539</v>
      </c>
      <c r="F51" s="12"/>
      <c r="G51" s="12"/>
      <c r="H51" s="12"/>
    </row>
    <row r="52" spans="1:8" ht="12.75">
      <c r="A52" s="2">
        <v>13870979.202270873</v>
      </c>
      <c r="B52" s="2">
        <v>14396929.202270873</v>
      </c>
      <c r="C52" s="2">
        <v>20106.950814342646</v>
      </c>
      <c r="D52" s="3">
        <v>0.0013966138564584394</v>
      </c>
      <c r="F52" s="12"/>
      <c r="G52" s="12"/>
      <c r="H52" s="12"/>
    </row>
    <row r="53" spans="1:8" ht="12.75">
      <c r="A53" s="2">
        <v>14396929.212789873</v>
      </c>
      <c r="B53" s="2">
        <v>14922879.212789873</v>
      </c>
      <c r="C53" s="2">
        <v>20408.555076557786</v>
      </c>
      <c r="D53" s="3">
        <v>0.0013676017064499413</v>
      </c>
      <c r="F53" s="12"/>
      <c r="G53" s="12"/>
      <c r="H53" s="12"/>
    </row>
    <row r="54" spans="1:8" ht="12.75">
      <c r="A54" s="2">
        <v>14922879.223308872</v>
      </c>
      <c r="B54" s="2">
        <v>15448829.223308872</v>
      </c>
      <c r="C54" s="2">
        <v>20714.683402706152</v>
      </c>
      <c r="D54" s="3">
        <v>0.0013408578153904548</v>
      </c>
      <c r="F54" s="12"/>
      <c r="G54" s="12"/>
      <c r="H54" s="12"/>
    </row>
    <row r="55" spans="1:8" ht="12.75">
      <c r="A55" s="2">
        <v>15448829.233827872</v>
      </c>
      <c r="B55" s="2">
        <v>15974779.233827872</v>
      </c>
      <c r="C55" s="2">
        <v>21025.403653746744</v>
      </c>
      <c r="D55" s="3">
        <v>0.0013161623923555557</v>
      </c>
      <c r="F55" s="12"/>
      <c r="G55" s="12"/>
      <c r="H55" s="12"/>
    </row>
    <row r="56" spans="1:8" ht="12.75">
      <c r="A56" s="2">
        <v>15974779.244346872</v>
      </c>
      <c r="B56" s="2">
        <v>17026679.244346872</v>
      </c>
      <c r="C56" s="2">
        <v>21340.784708552947</v>
      </c>
      <c r="D56" s="3">
        <v>0.00125337327392471</v>
      </c>
      <c r="F56" s="12"/>
      <c r="G56" s="12"/>
      <c r="H56" s="12"/>
    </row>
    <row r="57" spans="1:8" ht="12.75">
      <c r="A57" s="2">
        <v>17026679.254865874</v>
      </c>
      <c r="B57" s="2">
        <v>18078579.254865874</v>
      </c>
      <c r="C57" s="2">
        <v>21660.89647918124</v>
      </c>
      <c r="D57" s="3">
        <v>0.0011981525856547151</v>
      </c>
      <c r="F57" s="12"/>
      <c r="G57" s="12"/>
      <c r="H57" s="12"/>
    </row>
    <row r="58" spans="1:8" ht="12.75">
      <c r="A58" s="2">
        <v>18078579.265384875</v>
      </c>
      <c r="B58" s="2">
        <v>19130479.265384875</v>
      </c>
      <c r="C58" s="2">
        <v>21985.80992636896</v>
      </c>
      <c r="D58" s="3">
        <v>0.0011492555738606394</v>
      </c>
      <c r="F58" s="12"/>
      <c r="G58" s="12"/>
      <c r="H58" s="12"/>
    </row>
    <row r="59" spans="1:8" ht="12.75">
      <c r="A59" s="2">
        <v>19130479.275903877</v>
      </c>
      <c r="B59" s="2">
        <v>20182379.275903877</v>
      </c>
      <c r="C59" s="2">
        <v>22315.59707526449</v>
      </c>
      <c r="D59" s="3">
        <v>0.0011056970424645374</v>
      </c>
      <c r="F59" s="12"/>
      <c r="G59" s="12"/>
      <c r="H59" s="12"/>
    </row>
    <row r="60" spans="1:8" ht="12.75">
      <c r="A60" s="2">
        <v>20182379.28642288</v>
      </c>
      <c r="B60" s="2">
        <v>21234279.28642288</v>
      </c>
      <c r="C60" s="2">
        <v>22650.33103139346</v>
      </c>
      <c r="D60" s="3">
        <v>0.0010666870641508422</v>
      </c>
      <c r="F60" s="12"/>
      <c r="G60" s="12"/>
      <c r="H60" s="12"/>
    </row>
    <row r="61" spans="1:8" ht="12.75">
      <c r="A61" s="2">
        <v>21234279.29694188</v>
      </c>
      <c r="B61" s="2">
        <v>22286179.29694188</v>
      </c>
      <c r="C61" s="2">
        <v>22990.08599686436</v>
      </c>
      <c r="D61" s="3">
        <v>0.0010315848980008463</v>
      </c>
      <c r="F61" s="12"/>
      <c r="G61" s="12"/>
      <c r="H61" s="12"/>
    </row>
    <row r="62" spans="1:8" ht="12.75">
      <c r="A62" s="2">
        <v>22286179.30746088</v>
      </c>
      <c r="B62" s="2">
        <v>23338079.30746088</v>
      </c>
      <c r="C62" s="2">
        <v>23334.937286817327</v>
      </c>
      <c r="D62" s="3">
        <v>0.0009998653693561428</v>
      </c>
      <c r="F62" s="12"/>
      <c r="G62" s="12"/>
      <c r="H62" s="12"/>
    </row>
    <row r="63" spans="1:8" ht="12.75">
      <c r="A63" s="2">
        <v>23338079.317979883</v>
      </c>
      <c r="B63" s="2">
        <v>24389979.317979883</v>
      </c>
      <c r="C63" s="2">
        <v>23414.38014526069</v>
      </c>
      <c r="D63" s="3">
        <v>0.00096</v>
      </c>
      <c r="F63" s="12"/>
      <c r="G63" s="12"/>
      <c r="H63" s="12"/>
    </row>
    <row r="64" spans="1:8" ht="12.75">
      <c r="A64" s="2">
        <v>24389979.328498885</v>
      </c>
      <c r="B64" s="2">
        <v>25441879.328498885</v>
      </c>
      <c r="C64" s="2">
        <v>23765.5958474396</v>
      </c>
      <c r="D64" s="3">
        <v>0.0009341132209843639</v>
      </c>
      <c r="F64" s="12"/>
      <c r="G64" s="12"/>
      <c r="H64" s="12"/>
    </row>
    <row r="65" spans="1:8" ht="12.75">
      <c r="A65" s="2">
        <v>25441879.339017887</v>
      </c>
      <c r="B65" s="2">
        <v>26493779.339017887</v>
      </c>
      <c r="C65" s="2">
        <v>24122.079785151192</v>
      </c>
      <c r="D65" s="3">
        <v>0.0009104808897395077</v>
      </c>
      <c r="F65" s="12"/>
      <c r="G65" s="12"/>
      <c r="H65" s="12"/>
    </row>
    <row r="66" spans="1:8" ht="12.75">
      <c r="A66" s="2">
        <v>26493779.34953689</v>
      </c>
      <c r="B66" s="2">
        <v>27545679.34953689</v>
      </c>
      <c r="C66" s="2">
        <v>24483.91098192846</v>
      </c>
      <c r="D66" s="3">
        <v>0.000888847600062552</v>
      </c>
      <c r="F66" s="12"/>
      <c r="G66" s="12"/>
      <c r="H66" s="12"/>
    </row>
    <row r="67" spans="1:8" ht="12.75">
      <c r="A67" s="2">
        <v>27545679.36005589</v>
      </c>
      <c r="B67" s="2">
        <v>28597579.36005589</v>
      </c>
      <c r="C67" s="2">
        <v>24851.169646657385</v>
      </c>
      <c r="D67" s="3">
        <v>0.0008689955654557476</v>
      </c>
      <c r="F67" s="12"/>
      <c r="G67" s="12"/>
      <c r="H67" s="12"/>
    </row>
    <row r="68" spans="1:8" ht="12.75">
      <c r="A68" s="2">
        <v>28597579.37057489</v>
      </c>
      <c r="B68" s="2">
        <v>29649479.37057489</v>
      </c>
      <c r="C68" s="2">
        <v>25223.937191357247</v>
      </c>
      <c r="D68" s="3">
        <v>0.0008507379463934298</v>
      </c>
      <c r="F68" s="12"/>
      <c r="G68" s="12"/>
      <c r="H68" s="12"/>
    </row>
    <row r="69" spans="1:8" ht="12.75">
      <c r="A69" s="2">
        <v>29649479.381093893</v>
      </c>
      <c r="B69" s="2">
        <v>30701379.381093893</v>
      </c>
      <c r="C69" s="2">
        <v>25602.296249227606</v>
      </c>
      <c r="D69" s="3">
        <v>0.0008339135493369286</v>
      </c>
      <c r="F69" s="12"/>
      <c r="G69" s="12"/>
      <c r="H69" s="12"/>
    </row>
    <row r="70" spans="1:8" ht="12.75">
      <c r="A70" s="2">
        <v>30701379.391612895</v>
      </c>
      <c r="B70" s="2">
        <v>31753279.391612895</v>
      </c>
      <c r="C70" s="2">
        <v>25986.33069296602</v>
      </c>
      <c r="D70" s="3">
        <v>0.0008183825794015431</v>
      </c>
      <c r="F70" s="12"/>
      <c r="G70" s="12"/>
      <c r="H70" s="12"/>
    </row>
    <row r="71" spans="1:8" ht="12.75">
      <c r="A71" s="2">
        <v>31753279.402131896</v>
      </c>
      <c r="B71" s="2">
        <v>32805179.402131896</v>
      </c>
      <c r="C71" s="2">
        <v>26376.125653360512</v>
      </c>
      <c r="D71" s="3">
        <v>0.0008040232101777934</v>
      </c>
      <c r="F71" s="12"/>
      <c r="G71" s="12"/>
      <c r="H71" s="12"/>
    </row>
    <row r="72" spans="1:8" ht="12.75">
      <c r="A72" s="2">
        <v>32805179.412650898</v>
      </c>
      <c r="B72" s="2">
        <v>33857079.4126509</v>
      </c>
      <c r="C72" s="2">
        <v>26771.76753816092</v>
      </c>
      <c r="D72" s="3">
        <v>0.0007907287929908535</v>
      </c>
      <c r="F72" s="12"/>
      <c r="G72" s="12"/>
      <c r="H72" s="12"/>
    </row>
    <row r="73" spans="1:8" ht="12.75">
      <c r="A73" s="2">
        <v>33857079.4231699</v>
      </c>
      <c r="B73" s="2">
        <v>34908979.4231699</v>
      </c>
      <c r="C73" s="2">
        <v>27173.344051233333</v>
      </c>
      <c r="D73" s="3">
        <v>0.0007784055707225217</v>
      </c>
      <c r="F73" s="12"/>
      <c r="G73" s="12"/>
      <c r="H73" s="12"/>
    </row>
    <row r="74" spans="1:8" ht="12.75">
      <c r="A74" s="2">
        <v>34908979.4336889</v>
      </c>
      <c r="B74" s="2">
        <v>35960879.43368891</v>
      </c>
      <c r="C74" s="2">
        <v>27580.944212001832</v>
      </c>
      <c r="D74" s="3">
        <v>0.0007669707928823182</v>
      </c>
      <c r="F74" s="12"/>
      <c r="G74" s="12"/>
      <c r="H74" s="12"/>
    </row>
    <row r="75" spans="1:8" ht="12.75">
      <c r="A75" s="2">
        <v>35960879.44420791</v>
      </c>
      <c r="B75" s="2">
        <v>37012779.44420791</v>
      </c>
      <c r="C75" s="2">
        <v>27994.65837518186</v>
      </c>
      <c r="D75" s="3">
        <v>0.0007563511521035667</v>
      </c>
      <c r="F75" s="12"/>
      <c r="G75" s="12"/>
      <c r="H75" s="12"/>
    </row>
    <row r="76" spans="1:8" ht="12.75">
      <c r="A76" s="2">
        <v>37012779.454726905</v>
      </c>
      <c r="B76" s="2">
        <v>38064679.454726905</v>
      </c>
      <c r="C76" s="2">
        <v>28414.578250809587</v>
      </c>
      <c r="D76" s="3">
        <v>0.0007464814798875455</v>
      </c>
      <c r="F76" s="12"/>
      <c r="G76" s="12"/>
      <c r="H76" s="12"/>
    </row>
    <row r="77" spans="1:8" ht="12.75">
      <c r="A77" s="2">
        <v>38064679.4652459</v>
      </c>
      <c r="B77" s="2">
        <v>39116579.4652459</v>
      </c>
      <c r="C77" s="2">
        <v>28840.796924571732</v>
      </c>
      <c r="D77" s="3">
        <v>0.000737303652795001</v>
      </c>
      <c r="F77" s="12"/>
      <c r="G77" s="12"/>
      <c r="H77" s="12"/>
    </row>
    <row r="78" spans="1:8" ht="12.75">
      <c r="A78" s="2">
        <v>39116579.4757649</v>
      </c>
      <c r="B78" s="2">
        <v>40168479.4757649</v>
      </c>
      <c r="C78" s="2">
        <v>29273.40887844031</v>
      </c>
      <c r="D78" s="3">
        <v>0.000728765670507942</v>
      </c>
      <c r="F78" s="12"/>
      <c r="G78" s="12"/>
      <c r="H78" s="12"/>
    </row>
    <row r="79" spans="1:8" ht="12.75">
      <c r="A79" s="2">
        <v>40168479.4862839</v>
      </c>
      <c r="B79" s="2">
        <v>41220379.4862839</v>
      </c>
      <c r="C79" s="2">
        <v>29712.510011616916</v>
      </c>
      <c r="D79" s="3">
        <v>0.0007208208750602058</v>
      </c>
      <c r="F79" s="12"/>
      <c r="G79" s="12"/>
      <c r="H79" s="12"/>
    </row>
    <row r="80" spans="1:8" ht="12.75">
      <c r="A80" s="2">
        <v>41220379.496802896</v>
      </c>
      <c r="B80" s="2">
        <v>42272279.496802896</v>
      </c>
      <c r="C80" s="2">
        <v>30158.197661791168</v>
      </c>
      <c r="D80" s="3">
        <v>0.000713427286647082</v>
      </c>
      <c r="F80" s="12"/>
      <c r="G80" s="12"/>
      <c r="H80" s="12"/>
    </row>
    <row r="81" spans="1:8" ht="12.75">
      <c r="A81" s="2">
        <v>42272279.507321894</v>
      </c>
      <c r="B81" s="2">
        <v>43324179.507321894</v>
      </c>
      <c r="C81" s="2">
        <v>30610.570626718036</v>
      </c>
      <c r="D81" s="3">
        <v>0.0007065470362005303</v>
      </c>
      <c r="F81" s="12"/>
      <c r="G81" s="12"/>
      <c r="H81" s="12"/>
    </row>
    <row r="82" spans="1:8" ht="12.75">
      <c r="A82" s="2">
        <v>43324179.51784089</v>
      </c>
      <c r="B82" s="2">
        <v>44376079.51784089</v>
      </c>
      <c r="C82" s="2">
        <v>31069.729186118806</v>
      </c>
      <c r="D82" s="3">
        <v>0.0007001458786738378</v>
      </c>
      <c r="F82" s="12"/>
      <c r="G82" s="12"/>
      <c r="H82" s="12"/>
    </row>
    <row r="83" spans="1:8" ht="12.75">
      <c r="A83" s="2">
        <v>44376079.52835989</v>
      </c>
      <c r="B83" s="2">
        <v>45427979.52835989</v>
      </c>
      <c r="C83" s="2">
        <v>31535.775123910586</v>
      </c>
      <c r="D83" s="3">
        <v>0.0006941927739538439</v>
      </c>
      <c r="F83" s="12"/>
      <c r="G83" s="12"/>
      <c r="H83" s="12"/>
    </row>
    <row r="84" spans="1:8" ht="12.75">
      <c r="A84" s="2">
        <v>45427979.53887889</v>
      </c>
      <c r="B84" s="2">
        <v>46479879.53887889</v>
      </c>
      <c r="C84" s="2">
        <v>32008.811750769248</v>
      </c>
      <c r="D84" s="3">
        <v>0.000688659524687342</v>
      </c>
      <c r="F84" s="12"/>
      <c r="G84" s="12"/>
      <c r="H84" s="12"/>
    </row>
    <row r="85" spans="1:8" ht="12.75">
      <c r="A85" s="2">
        <v>46479879.549397886</v>
      </c>
      <c r="B85" s="2">
        <v>47531779.549397886</v>
      </c>
      <c r="C85" s="2">
        <v>32488.943927030785</v>
      </c>
      <c r="D85" s="3">
        <v>0.0006835204622050037</v>
      </c>
      <c r="F85" s="12"/>
      <c r="G85" s="12"/>
      <c r="H85" s="12"/>
    </row>
    <row r="86" spans="1:8" ht="12.75">
      <c r="A86" s="2">
        <v>47531779.55991688</v>
      </c>
      <c r="B86" s="2">
        <v>48583679.55991688</v>
      </c>
      <c r="C86" s="2">
        <v>32976.27808593625</v>
      </c>
      <c r="D86" s="3">
        <v>0.000678752173253315</v>
      </c>
      <c r="F86" s="12"/>
      <c r="G86" s="12"/>
      <c r="H86" s="12"/>
    </row>
    <row r="87" spans="1:8" ht="12.75">
      <c r="A87" s="2">
        <v>48583679.57043588</v>
      </c>
      <c r="B87" s="2">
        <v>50687479.57043588</v>
      </c>
      <c r="C87" s="2">
        <v>33470.92225722529</v>
      </c>
      <c r="D87" s="3">
        <v>0.0006603390529748817</v>
      </c>
      <c r="F87" s="12"/>
      <c r="G87" s="12"/>
      <c r="H87" s="12"/>
    </row>
    <row r="88" spans="1:8" ht="12.75">
      <c r="A88" s="2">
        <v>50687479.58095488</v>
      </c>
      <c r="B88" s="2">
        <v>52791279.58095488</v>
      </c>
      <c r="C88" s="2">
        <v>33972.98609108367</v>
      </c>
      <c r="D88" s="3">
        <v>0.0006435340526078072</v>
      </c>
      <c r="F88" s="12"/>
      <c r="G88" s="12"/>
      <c r="H88" s="12"/>
    </row>
    <row r="89" spans="1:8" ht="12.75">
      <c r="A89" s="2">
        <v>52791279.59147388</v>
      </c>
      <c r="B89" s="2">
        <v>54895079.59147388</v>
      </c>
      <c r="C89" s="2">
        <v>34482.580882449925</v>
      </c>
      <c r="D89" s="3">
        <v>0.0006281543107154114</v>
      </c>
      <c r="F89" s="12"/>
      <c r="G89" s="12"/>
      <c r="H89" s="12"/>
    </row>
    <row r="90" spans="1:8" ht="12.75">
      <c r="A90" s="2">
        <v>54895079.601992875</v>
      </c>
      <c r="B90" s="2">
        <v>56998879.601992875</v>
      </c>
      <c r="C90" s="2">
        <v>34999.81959568668</v>
      </c>
      <c r="D90" s="3">
        <v>0.0006140439924447737</v>
      </c>
      <c r="F90" s="12"/>
      <c r="G90" s="12"/>
      <c r="H90" s="12"/>
    </row>
    <row r="91" spans="1:8" ht="12.75">
      <c r="A91" s="2">
        <v>56998879.61251187</v>
      </c>
      <c r="B91" s="2">
        <v>59102679.61251187</v>
      </c>
      <c r="C91" s="2">
        <v>35524.81688962197</v>
      </c>
      <c r="D91" s="3">
        <v>0.0006010694798024262</v>
      </c>
      <c r="F91" s="12"/>
      <c r="G91" s="12"/>
      <c r="H91" s="12"/>
    </row>
    <row r="92" spans="1:8" ht="12.75">
      <c r="A92" s="2">
        <v>59102679.62303087</v>
      </c>
      <c r="B92" s="2">
        <v>61206479.62303087</v>
      </c>
      <c r="C92" s="2">
        <v>36057.68914296631</v>
      </c>
      <c r="D92" s="3">
        <v>0.0005891155538603868</v>
      </c>
      <c r="F92" s="12"/>
      <c r="G92" s="12"/>
      <c r="H92" s="12"/>
    </row>
    <row r="93" spans="1:3" ht="12.75">
      <c r="A93" s="2"/>
      <c r="B93" s="2"/>
      <c r="C93" s="2"/>
    </row>
    <row r="94" spans="1:4" ht="12.75">
      <c r="A94" s="2"/>
      <c r="B94" s="8"/>
      <c r="C94" s="2"/>
      <c r="D94" s="13"/>
    </row>
    <row r="95" spans="1:3" ht="12.75">
      <c r="A95" s="2"/>
      <c r="B95" s="2"/>
      <c r="C95" s="2"/>
    </row>
    <row r="96" spans="1:4" ht="12.75">
      <c r="A96" s="17"/>
      <c r="B96" s="17"/>
      <c r="C96" s="17"/>
      <c r="D96" s="17"/>
    </row>
    <row r="97" spans="1:4" ht="12.75">
      <c r="A97" s="2"/>
      <c r="B97" s="2"/>
      <c r="C97" s="2"/>
      <c r="D97" s="3"/>
    </row>
    <row r="98" spans="1:4" ht="12.75">
      <c r="A98" s="2"/>
      <c r="B98" s="2"/>
      <c r="C98" s="2"/>
      <c r="D98" s="3"/>
    </row>
    <row r="99" spans="1:4" ht="12.75">
      <c r="A99" s="2"/>
      <c r="B99" s="2"/>
      <c r="C99" s="2"/>
      <c r="D99" s="3"/>
    </row>
    <row r="100" spans="1:4" ht="12.75">
      <c r="A100" s="2"/>
      <c r="B100" s="2"/>
      <c r="C100" s="2"/>
      <c r="D100" s="3"/>
    </row>
    <row r="101" spans="1:4" ht="12.75">
      <c r="A101" s="2"/>
      <c r="B101" s="2"/>
      <c r="C101" s="2"/>
      <c r="D101" s="3"/>
    </row>
    <row r="102" spans="1:4" ht="12.75">
      <c r="A102" s="2"/>
      <c r="B102" s="2"/>
      <c r="C102" s="2"/>
      <c r="D102" s="3"/>
    </row>
    <row r="103" spans="1:4" ht="12.75">
      <c r="A103" s="2"/>
      <c r="B103" s="2"/>
      <c r="C103" s="2"/>
      <c r="D103" s="3"/>
    </row>
    <row r="104" spans="1:4" ht="12.75">
      <c r="A104" s="2"/>
      <c r="B104" s="2"/>
      <c r="C104" s="2"/>
      <c r="D104" s="3"/>
    </row>
    <row r="105" spans="1:4" ht="12.75">
      <c r="A105" s="2"/>
      <c r="B105" s="2"/>
      <c r="C105" s="2"/>
      <c r="D105" s="3"/>
    </row>
    <row r="106" spans="1:4" ht="12.75">
      <c r="A106" s="2"/>
      <c r="B106" s="2"/>
      <c r="C106" s="2"/>
      <c r="D106" s="3"/>
    </row>
    <row r="107" spans="1:4" ht="12.75">
      <c r="A107" s="2"/>
      <c r="B107" s="2"/>
      <c r="C107" s="2"/>
      <c r="D107" s="3"/>
    </row>
    <row r="108" spans="1:4" ht="12.75">
      <c r="A108" s="2"/>
      <c r="B108" s="2"/>
      <c r="C108" s="2"/>
      <c r="D108" s="3"/>
    </row>
    <row r="109" spans="1:4" ht="12.75">
      <c r="A109" s="2"/>
      <c r="B109" s="2"/>
      <c r="C109" s="2"/>
      <c r="D109" s="3"/>
    </row>
    <row r="110" spans="1:4" ht="12.75">
      <c r="A110" s="2"/>
      <c r="B110" s="2"/>
      <c r="C110" s="2"/>
      <c r="D110" s="3"/>
    </row>
    <row r="111" spans="1:4" ht="12.75">
      <c r="A111" s="2"/>
      <c r="B111" s="2"/>
      <c r="C111" s="2"/>
      <c r="D111" s="3"/>
    </row>
    <row r="112" spans="1:4" ht="12.75">
      <c r="A112" s="2"/>
      <c r="B112" s="2"/>
      <c r="C112" s="2"/>
      <c r="D112" s="3"/>
    </row>
    <row r="113" spans="1:4" ht="12.75">
      <c r="A113" s="2"/>
      <c r="B113" s="2"/>
      <c r="C113" s="2"/>
      <c r="D113" s="3"/>
    </row>
    <row r="114" spans="1:4" ht="12.75">
      <c r="A114" s="2"/>
      <c r="B114" s="2"/>
      <c r="C114" s="2"/>
      <c r="D114" s="3"/>
    </row>
    <row r="115" spans="1:4" ht="12.75">
      <c r="A115" s="2"/>
      <c r="B115" s="2"/>
      <c r="C115" s="2"/>
      <c r="D115" s="3"/>
    </row>
    <row r="116" spans="1:4" ht="12.75">
      <c r="A116" s="2"/>
      <c r="B116" s="2"/>
      <c r="C116" s="2"/>
      <c r="D116" s="3"/>
    </row>
    <row r="117" spans="1:4" ht="12.75">
      <c r="A117" s="2"/>
      <c r="B117" s="2"/>
      <c r="C117" s="2"/>
      <c r="D117" s="3"/>
    </row>
    <row r="118" spans="1:4" ht="12.75">
      <c r="A118" s="2"/>
      <c r="B118" s="2"/>
      <c r="C118" s="2"/>
      <c r="D118" s="3"/>
    </row>
    <row r="119" spans="1:4" ht="12.75">
      <c r="A119" s="2"/>
      <c r="B119" s="2"/>
      <c r="C119" s="2"/>
      <c r="D119" s="3"/>
    </row>
    <row r="120" spans="1:4" ht="12.75">
      <c r="A120" s="2"/>
      <c r="B120" s="2"/>
      <c r="C120" s="2"/>
      <c r="D120" s="3"/>
    </row>
    <row r="121" spans="1:4" ht="12.75">
      <c r="A121" s="2"/>
      <c r="B121" s="2"/>
      <c r="C121" s="2"/>
      <c r="D121" s="3"/>
    </row>
    <row r="122" spans="1:4" ht="12.75">
      <c r="A122" s="2"/>
      <c r="B122" s="2"/>
      <c r="C122" s="2"/>
      <c r="D122" s="3"/>
    </row>
    <row r="123" spans="1:4" ht="12.75">
      <c r="A123" s="2"/>
      <c r="B123" s="2"/>
      <c r="C123" s="2"/>
      <c r="D123" s="3"/>
    </row>
    <row r="124" spans="1:4" ht="12.75">
      <c r="A124" s="2"/>
      <c r="B124" s="2"/>
      <c r="C124" s="2"/>
      <c r="D124" s="3"/>
    </row>
    <row r="125" spans="1:4" ht="12.75">
      <c r="A125" s="2"/>
      <c r="B125" s="2"/>
      <c r="C125" s="2"/>
      <c r="D125" s="3"/>
    </row>
    <row r="126" spans="1:4" ht="12.75">
      <c r="A126" s="2"/>
      <c r="B126" s="2"/>
      <c r="C126" s="2"/>
      <c r="D126" s="3"/>
    </row>
    <row r="127" spans="1:4" ht="12.75">
      <c r="A127" s="2"/>
      <c r="B127" s="2"/>
      <c r="C127" s="2"/>
      <c r="D127" s="3"/>
    </row>
    <row r="128" spans="1:4" ht="12.75">
      <c r="A128" s="2"/>
      <c r="B128" s="2"/>
      <c r="C128" s="2"/>
      <c r="D128" s="3"/>
    </row>
    <row r="129" spans="1:4" ht="12.75">
      <c r="A129" s="2"/>
      <c r="B129" s="2"/>
      <c r="C129" s="2"/>
      <c r="D129" s="3"/>
    </row>
    <row r="130" spans="1:4" ht="12.75">
      <c r="A130" s="2"/>
      <c r="B130" s="2"/>
      <c r="C130" s="2"/>
      <c r="D130" s="3"/>
    </row>
    <row r="131" spans="1:4" ht="12.75">
      <c r="A131" s="2"/>
      <c r="B131" s="2"/>
      <c r="C131" s="2"/>
      <c r="D131" s="3"/>
    </row>
    <row r="132" spans="1:4" ht="12.75">
      <c r="A132" s="2"/>
      <c r="B132" s="2"/>
      <c r="C132" s="2"/>
      <c r="D132" s="3"/>
    </row>
    <row r="133" spans="1:4" ht="12.75">
      <c r="A133" s="2"/>
      <c r="B133" s="2"/>
      <c r="C133" s="2"/>
      <c r="D133" s="3"/>
    </row>
    <row r="134" spans="1:4" ht="12.75">
      <c r="A134" s="2"/>
      <c r="B134" s="2"/>
      <c r="C134" s="2"/>
      <c r="D134" s="3"/>
    </row>
    <row r="135" spans="1:4" ht="12.75">
      <c r="A135" s="2"/>
      <c r="B135" s="2"/>
      <c r="C135" s="2"/>
      <c r="D135" s="3"/>
    </row>
    <row r="136" spans="1:4" ht="12.75">
      <c r="A136" s="2"/>
      <c r="B136" s="2"/>
      <c r="C136" s="2"/>
      <c r="D136" s="3"/>
    </row>
    <row r="137" spans="1:4" ht="12.75">
      <c r="A137" s="2"/>
      <c r="B137" s="2"/>
      <c r="C137" s="2"/>
      <c r="D137" s="3"/>
    </row>
    <row r="138" spans="1:4" ht="12.75">
      <c r="A138" s="2"/>
      <c r="B138" s="2"/>
      <c r="C138" s="2"/>
      <c r="D138" s="3"/>
    </row>
    <row r="139" spans="1:4" ht="12.75">
      <c r="A139" s="2"/>
      <c r="B139" s="2"/>
      <c r="C139" s="2"/>
      <c r="D139" s="3"/>
    </row>
    <row r="140" spans="1:4" ht="12.75">
      <c r="A140" s="2"/>
      <c r="B140" s="2"/>
      <c r="C140" s="2"/>
      <c r="D140" s="3"/>
    </row>
    <row r="141" spans="1:4" ht="12.75">
      <c r="A141" s="2"/>
      <c r="B141" s="2"/>
      <c r="C141" s="2"/>
      <c r="D141" s="3"/>
    </row>
    <row r="142" spans="1:4" ht="12.75">
      <c r="A142" s="2"/>
      <c r="B142" s="2"/>
      <c r="C142" s="2"/>
      <c r="D142" s="3"/>
    </row>
    <row r="143" spans="1:4" ht="12.75">
      <c r="A143" s="2"/>
      <c r="B143" s="2"/>
      <c r="C143" s="2"/>
      <c r="D143" s="3"/>
    </row>
    <row r="144" spans="1:4" ht="12.75">
      <c r="A144" s="2"/>
      <c r="B144" s="2"/>
      <c r="C144" s="2"/>
      <c r="D144" s="3"/>
    </row>
    <row r="145" spans="1:4" ht="12.75">
      <c r="A145" s="2"/>
      <c r="B145" s="2"/>
      <c r="C145" s="2"/>
      <c r="D145" s="3"/>
    </row>
    <row r="146" spans="1:4" ht="12.75">
      <c r="A146" s="2"/>
      <c r="B146" s="2"/>
      <c r="C146" s="2"/>
      <c r="D146" s="3"/>
    </row>
    <row r="147" spans="1:4" ht="12.75">
      <c r="A147" s="2"/>
      <c r="B147" s="2"/>
      <c r="C147" s="2"/>
      <c r="D147" s="3"/>
    </row>
    <row r="148" spans="1:4" ht="12.75">
      <c r="A148" s="2"/>
      <c r="B148" s="2"/>
      <c r="C148" s="2"/>
      <c r="D148" s="3"/>
    </row>
    <row r="149" spans="1:4" ht="12.75">
      <c r="A149" s="2"/>
      <c r="B149" s="2"/>
      <c r="C149" s="2"/>
      <c r="D149" s="3"/>
    </row>
    <row r="150" spans="1:4" ht="12.75">
      <c r="A150" s="2"/>
      <c r="B150" s="2"/>
      <c r="C150" s="2"/>
      <c r="D150" s="3"/>
    </row>
    <row r="151" spans="1:4" ht="12.75">
      <c r="A151" s="2"/>
      <c r="B151" s="2"/>
      <c r="C151" s="2"/>
      <c r="D151" s="3"/>
    </row>
    <row r="152" spans="1:4" ht="12.75">
      <c r="A152" s="2"/>
      <c r="B152" s="2"/>
      <c r="C152" s="2"/>
      <c r="D152" s="3"/>
    </row>
    <row r="153" spans="1:4" ht="12.75">
      <c r="A153" s="2"/>
      <c r="B153" s="2"/>
      <c r="C153" s="2"/>
      <c r="D153" s="3"/>
    </row>
    <row r="154" spans="1:4" ht="12.75">
      <c r="A154" s="2"/>
      <c r="B154" s="2"/>
      <c r="C154" s="2"/>
      <c r="D154" s="3"/>
    </row>
    <row r="155" spans="1:4" ht="12.75">
      <c r="A155" s="2"/>
      <c r="B155" s="2"/>
      <c r="C155" s="2"/>
      <c r="D155" s="3"/>
    </row>
    <row r="156" spans="1:4" ht="12.75">
      <c r="A156" s="2"/>
      <c r="B156" s="2"/>
      <c r="C156" s="2"/>
      <c r="D156" s="3"/>
    </row>
    <row r="157" spans="1:4" ht="12.75">
      <c r="A157" s="2"/>
      <c r="B157" s="2"/>
      <c r="C157" s="2"/>
      <c r="D157" s="3"/>
    </row>
    <row r="158" spans="1:4" ht="12.75">
      <c r="A158" s="2"/>
      <c r="B158" s="2"/>
      <c r="C158" s="2"/>
      <c r="D158" s="3"/>
    </row>
    <row r="159" spans="1:4" ht="12.75">
      <c r="A159" s="2"/>
      <c r="B159" s="2"/>
      <c r="C159" s="2"/>
      <c r="D159" s="3"/>
    </row>
    <row r="160" spans="1:4" ht="12.75">
      <c r="A160" s="2"/>
      <c r="B160" s="2"/>
      <c r="C160" s="2"/>
      <c r="D160" s="3"/>
    </row>
    <row r="161" spans="1:4" ht="12.75">
      <c r="A161" s="2"/>
      <c r="B161" s="2"/>
      <c r="C161" s="2"/>
      <c r="D161" s="3"/>
    </row>
    <row r="162" spans="1:4" ht="12.75">
      <c r="A162" s="2"/>
      <c r="B162" s="2"/>
      <c r="C162" s="2"/>
      <c r="D162" s="3"/>
    </row>
    <row r="163" spans="1:4" ht="12.75">
      <c r="A163" s="2"/>
      <c r="B163" s="2"/>
      <c r="C163" s="2"/>
      <c r="D163" s="3"/>
    </row>
    <row r="164" spans="1:4" ht="12.75">
      <c r="A164" s="2"/>
      <c r="B164" s="2"/>
      <c r="C164" s="2"/>
      <c r="D164" s="3"/>
    </row>
    <row r="165" spans="1:4" ht="12.75">
      <c r="A165" s="2"/>
      <c r="B165" s="2"/>
      <c r="C165" s="2"/>
      <c r="D165" s="3"/>
    </row>
    <row r="166" spans="1:4" ht="12.75">
      <c r="A166" s="2"/>
      <c r="B166" s="2"/>
      <c r="C166" s="2"/>
      <c r="D166" s="3"/>
    </row>
    <row r="167" spans="1:4" ht="12.75">
      <c r="A167" s="2"/>
      <c r="B167" s="2"/>
      <c r="C167" s="2"/>
      <c r="D167" s="3"/>
    </row>
    <row r="168" spans="1:4" ht="12.75">
      <c r="A168" s="2"/>
      <c r="B168" s="2"/>
      <c r="C168" s="2"/>
      <c r="D168" s="3"/>
    </row>
    <row r="169" spans="1:4" ht="12.75">
      <c r="A169" s="2"/>
      <c r="B169" s="2"/>
      <c r="C169" s="2"/>
      <c r="D169" s="3"/>
    </row>
    <row r="170" spans="1:4" ht="12.75">
      <c r="A170" s="2"/>
      <c r="B170" s="2"/>
      <c r="C170" s="2"/>
      <c r="D170" s="3"/>
    </row>
    <row r="171" spans="1:4" ht="12.75">
      <c r="A171" s="2"/>
      <c r="B171" s="2"/>
      <c r="C171" s="2"/>
      <c r="D171" s="3"/>
    </row>
    <row r="172" spans="1:4" ht="12.75">
      <c r="A172" s="2"/>
      <c r="B172" s="2"/>
      <c r="C172" s="2"/>
      <c r="D172" s="3"/>
    </row>
    <row r="173" spans="1:4" ht="12.75">
      <c r="A173" s="2"/>
      <c r="B173" s="2"/>
      <c r="C173" s="2"/>
      <c r="D173" s="3"/>
    </row>
    <row r="174" spans="1:4" ht="12.75">
      <c r="A174" s="2"/>
      <c r="B174" s="2"/>
      <c r="C174" s="2"/>
      <c r="D174" s="3"/>
    </row>
    <row r="175" spans="1:4" ht="12.75">
      <c r="A175" s="2"/>
      <c r="B175" s="2"/>
      <c r="C175" s="2"/>
      <c r="D175" s="3"/>
    </row>
    <row r="176" spans="1:4" ht="12.75">
      <c r="A176" s="2"/>
      <c r="B176" s="2"/>
      <c r="C176" s="2"/>
      <c r="D176" s="3"/>
    </row>
    <row r="177" spans="1:4" ht="12.75">
      <c r="A177" s="2"/>
      <c r="B177" s="2"/>
      <c r="C177" s="2"/>
      <c r="D177" s="3"/>
    </row>
    <row r="178" spans="1:4" ht="12.75">
      <c r="A178" s="2"/>
      <c r="B178" s="2"/>
      <c r="C178" s="2"/>
      <c r="D178" s="3"/>
    </row>
    <row r="179" spans="1:4" ht="12.75">
      <c r="A179" s="2"/>
      <c r="B179" s="2"/>
      <c r="C179" s="2"/>
      <c r="D179" s="3"/>
    </row>
    <row r="180" spans="1:4" ht="12.75">
      <c r="A180" s="2"/>
      <c r="B180" s="2"/>
      <c r="C180" s="2"/>
      <c r="D180" s="3"/>
    </row>
    <row r="181" spans="1:4" ht="12.75">
      <c r="A181" s="2"/>
      <c r="B181" s="2"/>
      <c r="C181" s="2"/>
      <c r="D181" s="3"/>
    </row>
    <row r="182" spans="1:4" ht="12.75">
      <c r="A182" s="2"/>
      <c r="B182" s="2"/>
      <c r="C182" s="2"/>
      <c r="D182" s="3"/>
    </row>
    <row r="183" spans="1:4" ht="12.75">
      <c r="A183" s="2"/>
      <c r="B183" s="2"/>
      <c r="C183" s="2"/>
      <c r="D183" s="3"/>
    </row>
    <row r="184" spans="1:4" ht="12.75">
      <c r="A184" s="2"/>
      <c r="B184" s="2"/>
      <c r="C184" s="2"/>
      <c r="D184" s="3"/>
    </row>
    <row r="185" spans="1:4" ht="12.75">
      <c r="A185" s="2"/>
      <c r="B185" s="2"/>
      <c r="C185" s="2"/>
      <c r="D185" s="3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H45" sqref="H45"/>
    </sheetView>
  </sheetViews>
  <sheetFormatPr defaultColWidth="9.140625" defaultRowHeight="12.75"/>
  <cols>
    <col min="1" max="1" width="14.28125" style="0" customWidth="1"/>
    <col min="2" max="2" width="22.00390625" style="0" customWidth="1"/>
    <col min="3" max="3" width="17.8515625" style="0" customWidth="1"/>
    <col min="4" max="4" width="15.8515625" style="0" customWidth="1"/>
    <col min="8" max="8" width="15.00390625" style="0" customWidth="1"/>
    <col min="9" max="9" width="16.421875" style="0" customWidth="1"/>
  </cols>
  <sheetData>
    <row r="1" spans="1:3" ht="12.75">
      <c r="A1" s="11" t="s">
        <v>70</v>
      </c>
      <c r="B1" t="s">
        <v>71</v>
      </c>
      <c r="C1">
        <v>0.0519</v>
      </c>
    </row>
    <row r="3" spans="1:4" ht="12.75">
      <c r="A3" s="1" t="s">
        <v>3</v>
      </c>
      <c r="B3" s="1" t="s">
        <v>4</v>
      </c>
      <c r="C3" s="1" t="s">
        <v>5</v>
      </c>
      <c r="D3" s="1" t="s">
        <v>7</v>
      </c>
    </row>
    <row r="4" spans="1:9" ht="12.75">
      <c r="A4">
        <v>0</v>
      </c>
      <c r="B4">
        <v>2</v>
      </c>
      <c r="C4" s="2">
        <v>0</v>
      </c>
      <c r="D4" s="2">
        <v>0</v>
      </c>
      <c r="H4" s="2"/>
      <c r="I4" s="2"/>
    </row>
    <row r="5" spans="1:9" ht="12.75">
      <c r="A5">
        <v>3</v>
      </c>
      <c r="B5">
        <v>5</v>
      </c>
      <c r="C5" s="2">
        <v>223.33951677777645</v>
      </c>
      <c r="D5" s="2">
        <v>44.66790335555529</v>
      </c>
      <c r="H5" s="2"/>
      <c r="I5" s="2"/>
    </row>
    <row r="6" spans="1:9" ht="12.75">
      <c r="A6">
        <v>6</v>
      </c>
      <c r="B6">
        <v>10</v>
      </c>
      <c r="C6" s="2">
        <v>372.23750067724785</v>
      </c>
      <c r="D6" s="2">
        <v>37.22375006772479</v>
      </c>
      <c r="E6" s="14"/>
      <c r="H6" s="2"/>
      <c r="I6" s="2"/>
    </row>
    <row r="7" spans="1:9" ht="12.75">
      <c r="A7">
        <v>11</v>
      </c>
      <c r="B7">
        <v>15</v>
      </c>
      <c r="C7" s="2">
        <v>530.4384384650781</v>
      </c>
      <c r="D7" s="2">
        <v>35.36256256433854</v>
      </c>
      <c r="H7" s="2"/>
      <c r="I7" s="2"/>
    </row>
    <row r="8" spans="1:9" ht="12.75">
      <c r="A8">
        <v>16</v>
      </c>
      <c r="B8">
        <v>20</v>
      </c>
      <c r="C8" s="2">
        <v>671.8886887224323</v>
      </c>
      <c r="D8" s="2">
        <v>33.59443443612162</v>
      </c>
      <c r="H8" s="2"/>
      <c r="I8" s="2"/>
    </row>
    <row r="9" spans="1:9" ht="12.75">
      <c r="A9">
        <v>21</v>
      </c>
      <c r="B9">
        <v>30</v>
      </c>
      <c r="C9" s="2">
        <v>957.4413814294661</v>
      </c>
      <c r="D9" s="2">
        <v>31.914712714315538</v>
      </c>
      <c r="H9" s="2"/>
      <c r="I9" s="2"/>
    </row>
    <row r="10" spans="1:9" ht="12.75">
      <c r="A10">
        <v>31</v>
      </c>
      <c r="B10">
        <v>40</v>
      </c>
      <c r="C10" s="2">
        <v>1212.7590831439904</v>
      </c>
      <c r="D10" s="2">
        <v>30.31897707859976</v>
      </c>
      <c r="H10" s="2"/>
      <c r="I10" s="2"/>
    </row>
    <row r="11" spans="1:9" ht="12.75">
      <c r="A11">
        <v>41</v>
      </c>
      <c r="B11">
        <v>50</v>
      </c>
      <c r="C11" s="2">
        <v>1440.1514112334887</v>
      </c>
      <c r="D11" s="2">
        <v>28.803028224669774</v>
      </c>
      <c r="H11" s="2"/>
      <c r="I11" s="2"/>
    </row>
    <row r="12" spans="1:9" ht="12.75">
      <c r="A12">
        <v>51</v>
      </c>
      <c r="B12">
        <v>60</v>
      </c>
      <c r="C12" s="2">
        <v>1641.7726088061772</v>
      </c>
      <c r="D12" s="2">
        <v>27.362876813436287</v>
      </c>
      <c r="H12" s="2"/>
      <c r="I12" s="2"/>
    </row>
    <row r="13" spans="1:9" ht="12.75">
      <c r="A13">
        <v>61</v>
      </c>
      <c r="B13">
        <v>80</v>
      </c>
      <c r="C13" s="2">
        <v>2079.5786378211574</v>
      </c>
      <c r="D13" s="2">
        <v>25.994732972764467</v>
      </c>
      <c r="H13" s="2"/>
      <c r="I13" s="2"/>
    </row>
    <row r="14" spans="1:9" ht="12.75">
      <c r="A14">
        <v>81</v>
      </c>
      <c r="B14">
        <v>100</v>
      </c>
      <c r="C14" s="2">
        <v>2469.4996324126246</v>
      </c>
      <c r="D14" s="2">
        <v>24.694996324126247</v>
      </c>
      <c r="H14" s="2"/>
      <c r="I14" s="2"/>
    </row>
    <row r="15" spans="1:9" ht="12.75">
      <c r="A15">
        <v>101</v>
      </c>
      <c r="B15">
        <v>120</v>
      </c>
      <c r="C15" s="2">
        <v>2815.229580950392</v>
      </c>
      <c r="D15" s="2">
        <v>23.460246507919933</v>
      </c>
      <c r="H15" s="2"/>
      <c r="I15" s="2"/>
    </row>
    <row r="16" spans="1:9" ht="12.75">
      <c r="A16">
        <v>121</v>
      </c>
      <c r="B16">
        <v>140</v>
      </c>
      <c r="C16" s="2">
        <v>3120.2127855533513</v>
      </c>
      <c r="D16" s="2">
        <v>22.28723418252394</v>
      </c>
      <c r="H16" s="2"/>
      <c r="I16" s="2"/>
    </row>
    <row r="17" spans="1:9" ht="12.75">
      <c r="A17">
        <v>141</v>
      </c>
      <c r="B17">
        <v>160</v>
      </c>
      <c r="C17" s="2">
        <v>3387.6595957436384</v>
      </c>
      <c r="D17" s="2">
        <v>21.17287247339774</v>
      </c>
      <c r="H17" s="2"/>
      <c r="I17" s="2"/>
    </row>
    <row r="18" spans="1:9" ht="12.75">
      <c r="A18">
        <v>161</v>
      </c>
      <c r="B18">
        <v>180</v>
      </c>
      <c r="C18" s="2">
        <v>3620.5611929510137</v>
      </c>
      <c r="D18" s="2">
        <v>20.114228849727855</v>
      </c>
      <c r="H18" s="2"/>
      <c r="I18" s="2"/>
    </row>
    <row r="19" spans="1:9" ht="12.75">
      <c r="A19">
        <v>181</v>
      </c>
      <c r="B19">
        <v>200</v>
      </c>
      <c r="C19" s="2">
        <v>3821.703481448292</v>
      </c>
      <c r="D19" s="2">
        <v>19.10851740724146</v>
      </c>
      <c r="H19" s="2"/>
      <c r="I19" s="2"/>
    </row>
    <row r="20" spans="1:9" ht="12.75">
      <c r="A20">
        <v>201</v>
      </c>
      <c r="B20">
        <v>220</v>
      </c>
      <c r="C20" s="2">
        <v>3993.680138113466</v>
      </c>
      <c r="D20" s="2">
        <v>18.15309153687939</v>
      </c>
      <c r="H20" s="2"/>
      <c r="I20" s="2"/>
    </row>
    <row r="21" spans="1:9" ht="12.75">
      <c r="A21">
        <v>221</v>
      </c>
      <c r="B21">
        <v>240</v>
      </c>
      <c r="C21" s="2">
        <v>4138.904870408501</v>
      </c>
      <c r="D21" s="2">
        <v>17.24543696003542</v>
      </c>
      <c r="H21" s="2"/>
      <c r="I21" s="2"/>
    </row>
    <row r="22" spans="1:9" ht="12.75">
      <c r="A22">
        <v>241</v>
      </c>
      <c r="B22">
        <v>260</v>
      </c>
      <c r="C22" s="2">
        <v>4259.622929128749</v>
      </c>
      <c r="D22" s="2">
        <v>16.38316511203365</v>
      </c>
      <c r="H22" s="2"/>
      <c r="I22" s="2"/>
    </row>
    <row r="23" spans="1:9" ht="12.75">
      <c r="A23">
        <v>261</v>
      </c>
      <c r="B23">
        <v>280</v>
      </c>
      <c r="C23" s="2">
        <v>4357.921919800951</v>
      </c>
      <c r="D23" s="2">
        <v>15.56400685643197</v>
      </c>
      <c r="H23" s="2"/>
      <c r="I23" s="2"/>
    </row>
    <row r="24" spans="1:9" ht="12.75">
      <c r="A24">
        <v>281</v>
      </c>
      <c r="B24">
        <v>300</v>
      </c>
      <c r="C24" s="2">
        <v>4435.741954083111</v>
      </c>
      <c r="D24" s="2">
        <v>14.78580651361037</v>
      </c>
      <c r="H24" s="2"/>
      <c r="I24" s="2"/>
    </row>
    <row r="25" spans="1:9" ht="12.75">
      <c r="A25">
        <v>301</v>
      </c>
      <c r="B25">
        <v>320</v>
      </c>
      <c r="C25" s="2">
        <v>4494.885180137552</v>
      </c>
      <c r="D25" s="2">
        <v>14.04651618792985</v>
      </c>
      <c r="H25" s="2"/>
      <c r="I25" s="2"/>
    </row>
    <row r="26" spans="1:9" ht="12.75">
      <c r="A26">
        <v>321</v>
      </c>
      <c r="B26">
        <v>340</v>
      </c>
      <c r="C26" s="2">
        <v>4537.024728701342</v>
      </c>
      <c r="D26" s="2">
        <v>13.344190378533359</v>
      </c>
      <c r="H26" s="2"/>
      <c r="I26" s="2"/>
    </row>
    <row r="27" spans="1:9" ht="12.75">
      <c r="A27">
        <v>341</v>
      </c>
      <c r="B27">
        <v>360</v>
      </c>
      <c r="C27" s="2">
        <v>4563.713109458409</v>
      </c>
      <c r="D27" s="2">
        <v>12.676980859606692</v>
      </c>
      <c r="H27" s="2"/>
      <c r="I27" s="2"/>
    </row>
    <row r="28" spans="1:9" ht="12.75">
      <c r="A28">
        <v>361</v>
      </c>
      <c r="B28">
        <v>380</v>
      </c>
      <c r="C28" s="2">
        <v>4576.390090318016</v>
      </c>
      <c r="D28" s="2">
        <v>12.043131816626357</v>
      </c>
      <c r="H28" s="2"/>
      <c r="I28" s="2"/>
    </row>
    <row r="29" spans="1:9" ht="12.75">
      <c r="A29">
        <v>381</v>
      </c>
      <c r="B29">
        <v>400</v>
      </c>
      <c r="C29" s="2">
        <v>4672.735144851026</v>
      </c>
      <c r="D29" s="2">
        <v>11.681837862127566</v>
      </c>
      <c r="H29" s="2"/>
      <c r="I29" s="2"/>
    </row>
    <row r="30" spans="1:9" ht="12.75">
      <c r="A30">
        <v>401</v>
      </c>
      <c r="B30">
        <v>420</v>
      </c>
      <c r="C30" s="2">
        <v>4759.18074503077</v>
      </c>
      <c r="D30" s="2">
        <v>11.331382726263737</v>
      </c>
      <c r="H30" s="2"/>
      <c r="I30" s="2"/>
    </row>
    <row r="31" spans="1:9" ht="12.75">
      <c r="A31">
        <v>421</v>
      </c>
      <c r="B31">
        <v>440</v>
      </c>
      <c r="C31" s="2">
        <v>4836.234147569364</v>
      </c>
      <c r="D31" s="2">
        <v>10.991441244475826</v>
      </c>
      <c r="H31" s="2"/>
      <c r="I31" s="2"/>
    </row>
    <row r="32" spans="1:9" ht="12.75">
      <c r="A32">
        <v>441</v>
      </c>
      <c r="B32">
        <v>460</v>
      </c>
      <c r="C32" s="2">
        <v>4904.381083285114</v>
      </c>
      <c r="D32" s="2">
        <v>10.661698007141553</v>
      </c>
      <c r="H32" s="2"/>
      <c r="I32" s="2"/>
    </row>
    <row r="33" spans="1:9" ht="12.75">
      <c r="A33">
        <v>461</v>
      </c>
      <c r="B33">
        <v>480</v>
      </c>
      <c r="C33" s="2">
        <v>4964.086592125106</v>
      </c>
      <c r="D33" s="2">
        <v>10.341847066927304</v>
      </c>
      <c r="H33" s="2"/>
      <c r="I33" s="2"/>
    </row>
    <row r="34" spans="1:9" ht="12.75">
      <c r="A34">
        <v>481</v>
      </c>
      <c r="B34">
        <v>500</v>
      </c>
      <c r="C34" s="2">
        <v>5015.795827459743</v>
      </c>
      <c r="D34" s="2">
        <v>10.031591654919486</v>
      </c>
      <c r="H34" s="2"/>
      <c r="I34" s="2"/>
    </row>
    <row r="35" spans="1:9" ht="12.75">
      <c r="A35">
        <v>501</v>
      </c>
      <c r="B35">
        <v>520</v>
      </c>
      <c r="C35" s="2">
        <v>5059.934830741389</v>
      </c>
      <c r="D35" s="2">
        <v>9.730643905271902</v>
      </c>
      <c r="H35" s="2"/>
      <c r="I35" s="2"/>
    </row>
    <row r="36" spans="1:9" ht="12.75">
      <c r="A36">
        <v>521</v>
      </c>
      <c r="B36">
        <v>540</v>
      </c>
      <c r="C36" s="2">
        <v>5096.911277581422</v>
      </c>
      <c r="D36" s="2">
        <v>9.438724588113745</v>
      </c>
      <c r="H36" s="2"/>
      <c r="I36" s="2"/>
    </row>
    <row r="37" spans="1:9" ht="12.75">
      <c r="A37">
        <v>541</v>
      </c>
      <c r="B37">
        <v>560</v>
      </c>
      <c r="C37" s="2">
        <v>5127.115196263385</v>
      </c>
      <c r="D37" s="2">
        <v>9.15556285047033</v>
      </c>
      <c r="H37" s="2"/>
      <c r="I37" s="2"/>
    </row>
    <row r="38" spans="1:9" ht="12.75">
      <c r="A38">
        <v>561</v>
      </c>
      <c r="B38">
        <v>580</v>
      </c>
      <c r="C38" s="2">
        <v>5150.919659674609</v>
      </c>
      <c r="D38" s="2">
        <v>8.880895964956222</v>
      </c>
      <c r="H38" s="2"/>
      <c r="I38" s="2"/>
    </row>
    <row r="39" spans="1:9" ht="12.75">
      <c r="A39">
        <v>581</v>
      </c>
      <c r="B39">
        <v>600</v>
      </c>
      <c r="C39" s="2">
        <v>5168.681451604521</v>
      </c>
      <c r="D39" s="2">
        <v>8.614469086007535</v>
      </c>
      <c r="H39" s="2"/>
      <c r="I39" s="2"/>
    </row>
    <row r="40" spans="1:9" ht="12.75">
      <c r="A40">
        <v>601</v>
      </c>
      <c r="B40">
        <v>620</v>
      </c>
      <c r="C40" s="2">
        <v>5180.741708324931</v>
      </c>
      <c r="D40" s="2">
        <v>8.356035013427308</v>
      </c>
      <c r="H40" s="2"/>
      <c r="I40" s="2"/>
    </row>
    <row r="41" spans="1:9" ht="12.75">
      <c r="A41">
        <v>621</v>
      </c>
      <c r="B41">
        <v>640</v>
      </c>
      <c r="C41" s="2">
        <v>5187.4265363356735</v>
      </c>
      <c r="D41" s="2">
        <v>8.10535396302449</v>
      </c>
      <c r="H41" s="2"/>
      <c r="I41" s="2"/>
    </row>
    <row r="42" spans="1:9" ht="12.75">
      <c r="A42">
        <v>641</v>
      </c>
      <c r="B42">
        <v>660</v>
      </c>
      <c r="C42" s="2">
        <v>5242.54294328424</v>
      </c>
      <c r="D42" s="2">
        <v>7.943246883764</v>
      </c>
      <c r="H42" s="2"/>
      <c r="I42" s="2"/>
    </row>
    <row r="43" spans="1:9" ht="12.75">
      <c r="A43">
        <v>661</v>
      </c>
      <c r="B43">
        <v>680</v>
      </c>
      <c r="C43" s="2">
        <v>5293.379723340329</v>
      </c>
      <c r="D43" s="2">
        <v>7.784381946088719</v>
      </c>
      <c r="H43" s="2"/>
      <c r="I43" s="2"/>
    </row>
    <row r="44" spans="1:9" ht="12.75">
      <c r="A44">
        <v>681</v>
      </c>
      <c r="B44">
        <v>700</v>
      </c>
      <c r="C44" s="2">
        <v>5340.086015016862</v>
      </c>
      <c r="D44" s="2">
        <v>7.6286943071669455</v>
      </c>
      <c r="H44" s="2"/>
      <c r="I44" s="2"/>
    </row>
    <row r="45" spans="1:9" ht="12.75">
      <c r="A45">
        <v>701</v>
      </c>
      <c r="B45">
        <v>720</v>
      </c>
      <c r="C45" s="2">
        <v>5382.8067031369965</v>
      </c>
      <c r="D45" s="2">
        <v>7.476120421023606</v>
      </c>
      <c r="H45" s="2"/>
      <c r="I45" s="2"/>
    </row>
    <row r="46" spans="1:9" ht="12.75">
      <c r="A46">
        <v>721</v>
      </c>
      <c r="B46">
        <v>740</v>
      </c>
      <c r="C46" s="2">
        <v>5421.682529326319</v>
      </c>
      <c r="D46" s="2">
        <v>7.326598012603134</v>
      </c>
      <c r="H46" s="2"/>
      <c r="I46" s="2"/>
    </row>
    <row r="47" spans="1:9" ht="12.75">
      <c r="A47">
        <v>741</v>
      </c>
      <c r="B47">
        <v>760</v>
      </c>
      <c r="C47" s="2">
        <v>5456.850199786814</v>
      </c>
      <c r="D47" s="2">
        <v>7.180066052351071</v>
      </c>
      <c r="H47" s="2"/>
      <c r="I47" s="2"/>
    </row>
    <row r="48" spans="1:9" ht="12.75">
      <c r="A48">
        <v>761</v>
      </c>
      <c r="B48">
        <v>780</v>
      </c>
      <c r="C48" s="2">
        <v>5488.442490417159</v>
      </c>
      <c r="D48" s="2">
        <v>7.036464731304051</v>
      </c>
      <c r="H48" s="2"/>
      <c r="I48" s="2"/>
    </row>
    <row r="49" spans="3:4" ht="12.75">
      <c r="C49" s="2"/>
      <c r="D49" s="2"/>
    </row>
    <row r="50" spans="1:4" ht="12.75">
      <c r="A50" s="2"/>
      <c r="B50" s="8"/>
      <c r="C50" s="2"/>
      <c r="D50" s="2"/>
    </row>
    <row r="51" spans="3:4" ht="12.75">
      <c r="C51" s="2"/>
      <c r="D51" s="2"/>
    </row>
    <row r="52" spans="1:4" ht="12.75">
      <c r="A52" s="17"/>
      <c r="B52" s="17"/>
      <c r="C52" s="17"/>
      <c r="D52" s="17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7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5.57421875" style="0" bestFit="1" customWidth="1"/>
    <col min="2" max="2" width="10.8515625" style="0" bestFit="1" customWidth="1"/>
  </cols>
  <sheetData>
    <row r="2" spans="1:2" ht="12.75">
      <c r="A2" s="1" t="s">
        <v>56</v>
      </c>
      <c r="B2" s="1" t="s">
        <v>57</v>
      </c>
    </row>
    <row r="3" spans="1:2" ht="12.75">
      <c r="A3" s="4" t="s">
        <v>59</v>
      </c>
      <c r="B3" s="3">
        <v>0.095</v>
      </c>
    </row>
    <row r="4" spans="1:2" ht="12.75">
      <c r="A4" s="4" t="s">
        <v>60</v>
      </c>
      <c r="B4" s="3">
        <v>0.03</v>
      </c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spans="1:2" ht="12.75">
      <c r="A13" s="7" t="s">
        <v>62</v>
      </c>
      <c r="B13" s="5">
        <f>SUM(B3:B12)</f>
        <v>0.125</v>
      </c>
    </row>
    <row r="14" spans="1:2" ht="12.75">
      <c r="A14" s="4"/>
      <c r="B14" s="5"/>
    </row>
    <row r="15" spans="1:2" ht="12.75">
      <c r="A15" s="1" t="s">
        <v>58</v>
      </c>
      <c r="B15" s="1" t="s">
        <v>1</v>
      </c>
    </row>
    <row r="16" spans="1:2" ht="12.75">
      <c r="A16" s="4" t="s">
        <v>61</v>
      </c>
      <c r="B16" s="6">
        <v>2.19</v>
      </c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spans="1:2" ht="12.75">
      <c r="A27" s="7" t="s">
        <v>62</v>
      </c>
      <c r="B27" s="6">
        <f>SUM(B16:B25)</f>
        <v>2.19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CONTABIL CONS ASSESS EMPR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VITORIA GERETI PEREIRA</cp:lastModifiedBy>
  <cp:lastPrinted>2024-01-08T13:33:29Z</cp:lastPrinted>
  <dcterms:created xsi:type="dcterms:W3CDTF">2013-02-06T11:59:42Z</dcterms:created>
  <dcterms:modified xsi:type="dcterms:W3CDTF">2024-01-09T11:29:46Z</dcterms:modified>
  <cp:category/>
  <cp:version/>
  <cp:contentType/>
  <cp:contentStatus/>
</cp:coreProperties>
</file>